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zgłoszenie grupowe alp" sheetId="1" r:id="rId1"/>
    <sheet name="zgłoszenie grupowe " sheetId="2" r:id="rId2"/>
    <sheet name="Arkusz1" sheetId="3" r:id="rId3"/>
  </sheets>
  <definedNames>
    <definedName name="ExternalData_1" localSheetId="2">'Arkusz1'!$A$18:$B$33</definedName>
    <definedName name="kategoria">'Arkusz1'!$A$18:$B$33</definedName>
    <definedName name="odgrupy">'Arkusz1'!$N$1:$O$162</definedName>
  </definedNames>
  <calcPr fullCalcOnLoad="1"/>
</workbook>
</file>

<file path=xl/sharedStrings.xml><?xml version="1.0" encoding="utf-8"?>
<sst xmlns="http://schemas.openxmlformats.org/spreadsheetml/2006/main" count="438" uniqueCount="85">
  <si>
    <r>
      <t xml:space="preserve">          </t>
    </r>
    <r>
      <rPr>
        <b/>
        <i/>
        <sz val="10"/>
        <rFont val="Times New Roman"/>
        <family val="1"/>
      </rPr>
      <t>ZGŁOSZENIE DO ZAWODÓW</t>
    </r>
    <r>
      <rPr>
        <b/>
        <i/>
        <sz val="12"/>
        <rFont val="Times New Roman"/>
        <family val="1"/>
      </rPr>
      <t xml:space="preserve">    - </t>
    </r>
  </si>
  <si>
    <t xml:space="preserve"> PODKARPACKA LIGA W BIEGACH NARCIARSKICH</t>
  </si>
  <si>
    <t xml:space="preserve">          Zgłoszenia do zawodów 2 dni przed imprezą                </t>
  </si>
  <si>
    <t xml:space="preserve">     (nazwa i adres Klubu zgłaszającego)</t>
  </si>
  <si>
    <t xml:space="preserve">wysłać na adres: </t>
  </si>
  <si>
    <t>biuro@pifsport.pl</t>
  </si>
  <si>
    <t>Lp.</t>
  </si>
  <si>
    <t>Nazwisko</t>
  </si>
  <si>
    <t>Imię</t>
  </si>
  <si>
    <t>Płec</t>
  </si>
  <si>
    <t xml:space="preserve"> Klub</t>
  </si>
  <si>
    <t xml:space="preserve">szkoła </t>
  </si>
  <si>
    <t>Grupa startowa</t>
  </si>
  <si>
    <t>kat_dod2</t>
  </si>
  <si>
    <t>kat_dod3</t>
  </si>
  <si>
    <t>Miejscowość, dnia…………………………………………………………</t>
  </si>
  <si>
    <t>Nazwisko i podpis opiekuna</t>
  </si>
  <si>
    <t>……………………………………………………….</t>
  </si>
  <si>
    <t>Uwagi:</t>
  </si>
  <si>
    <t>Nazwisko i podpis Dyrektora Szkoły/ Prezesa Klubu</t>
  </si>
  <si>
    <t xml:space="preserve">*- orginał zgłoszenia wraz z pieczątkami i podpisami należy dostarczyć w dniu zawodów - do biura </t>
  </si>
  <si>
    <t>** - w nazwie pliku proszę dopisać nazwę szkoły/klubu</t>
  </si>
  <si>
    <t>*** - Proszę o podanie grupy startowej 1, 2, 3 ( wg. takiej kolejności będą losowani zawodnicy w grupach startowych)</t>
  </si>
  <si>
    <t>rok ur.</t>
  </si>
  <si>
    <t>edycja:  …….</t>
  </si>
  <si>
    <t>data zawodów ………………………...…………………</t>
  </si>
  <si>
    <t xml:space="preserve"> Przedszkolaki i 0 (dziewczynki  - rocznik 2015 i mł.</t>
  </si>
  <si>
    <t xml:space="preserve"> Przedszkolaki i 0 (chłopcy  - rocznik 2015 i mł.</t>
  </si>
  <si>
    <t xml:space="preserve"> Dzieci młodsze-dziewczynki (juniorki E  - rocznik 2013-2014</t>
  </si>
  <si>
    <t xml:space="preserve"> Dzieci młodsze-chłopcy (juniorzy E  - rocznik 2013-2014</t>
  </si>
  <si>
    <t xml:space="preserve"> Dzieci starsze-dziewczynki (juniorki D  - rocznik 2011-2012</t>
  </si>
  <si>
    <t xml:space="preserve"> Dzieci starsze-chłopcy (juniorzy D  - rocznik 2011-2012</t>
  </si>
  <si>
    <t xml:space="preserve"> Młodziczki (juniorki C  - rocznik 2009-2010</t>
  </si>
  <si>
    <t xml:space="preserve"> Młodzicy (juniorzy C  - rocznik 2009 -2010</t>
  </si>
  <si>
    <t xml:space="preserve"> Juniorki młodsze (juniorki B  - rocznik 2007-2008</t>
  </si>
  <si>
    <t xml:space="preserve"> Juniorzy młodsi (juniorzy B  - rocznik 2007-2008</t>
  </si>
  <si>
    <t xml:space="preserve"> Juniorki (juniorki A  - rocznik 2002-2006</t>
  </si>
  <si>
    <t xml:space="preserve"> Juniorzy I (juniorzy A  - rocznik 2002-2006</t>
  </si>
  <si>
    <t xml:space="preserve"> Seniorki - rocznik 2001-1983 </t>
  </si>
  <si>
    <t xml:space="preserve"> Seniorzy - rocznik 2001-1983 </t>
  </si>
  <si>
    <t xml:space="preserve"> Masters Kobiety – rocznik 1982 i starsze </t>
  </si>
  <si>
    <t xml:space="preserve"> Masters Mężczyźni – rocznik 1982 i starsi </t>
  </si>
  <si>
    <t xml:space="preserve"> PODKARPACKA LIGA W NARCIARSTWIE ALPEJSKIM</t>
  </si>
  <si>
    <t>NAZWISKO i Imię</t>
  </si>
  <si>
    <t xml:space="preserve"> Klub/ Szkoła</t>
  </si>
  <si>
    <t>M</t>
  </si>
  <si>
    <t>K</t>
  </si>
  <si>
    <t>Gr. 1</t>
  </si>
  <si>
    <t>Gr. 2</t>
  </si>
  <si>
    <t>Gr. 3</t>
  </si>
  <si>
    <t>Gr. 4</t>
  </si>
  <si>
    <t>Gr. 5</t>
  </si>
  <si>
    <t>Gr. 6</t>
  </si>
  <si>
    <t>Gr. 8</t>
  </si>
  <si>
    <t>Gr. 10</t>
  </si>
  <si>
    <t>Gr. 12</t>
  </si>
  <si>
    <t>Gr. 14</t>
  </si>
  <si>
    <t>Gr. 16</t>
  </si>
  <si>
    <t>Gr. 7</t>
  </si>
  <si>
    <t>Gr. 9</t>
  </si>
  <si>
    <t>Gr. 11</t>
  </si>
  <si>
    <t>Gr. 13</t>
  </si>
  <si>
    <t>Gr. 15</t>
  </si>
  <si>
    <t xml:space="preserve"> Gr. 2</t>
  </si>
  <si>
    <t xml:space="preserve"> Gr. 1</t>
  </si>
  <si>
    <t xml:space="preserve"> Gr. 3</t>
  </si>
  <si>
    <t xml:space="preserve"> Gr. 4</t>
  </si>
  <si>
    <t xml:space="preserve"> Gr. 5</t>
  </si>
  <si>
    <t xml:space="preserve"> Gr. 6</t>
  </si>
  <si>
    <t xml:space="preserve"> Gr. 7</t>
  </si>
  <si>
    <t xml:space="preserve"> Gr. 8</t>
  </si>
  <si>
    <t xml:space="preserve"> Gr. 9</t>
  </si>
  <si>
    <t xml:space="preserve"> Gr. 10</t>
  </si>
  <si>
    <t xml:space="preserve"> Gr. 11</t>
  </si>
  <si>
    <t xml:space="preserve"> Gr. 12</t>
  </si>
  <si>
    <t xml:space="preserve"> Gr. 13</t>
  </si>
  <si>
    <t xml:space="preserve"> Gr. 14</t>
  </si>
  <si>
    <t xml:space="preserve"> Gr. 15</t>
  </si>
  <si>
    <t xml:space="preserve"> Gr. 16</t>
  </si>
  <si>
    <t>edycja:  1</t>
  </si>
  <si>
    <t xml:space="preserve">ZGŁOSZENIE DO ZAWODÓW    - </t>
  </si>
  <si>
    <t xml:space="preserve"> Zgłoszenia do zawodów 2 dni przed imprezą                </t>
  </si>
  <si>
    <t>data zawodów:  3.02.2023</t>
  </si>
  <si>
    <t>* - obowiązkowy wpis</t>
  </si>
  <si>
    <t>WAŃKOWA 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</si>
</sst>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</font>
    <font>
      <b/>
      <sz val="14"/>
      <color indexed="10"/>
      <name val="Times New Roman"/>
      <family val="1"/>
    </font>
    <font>
      <b/>
      <i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sz val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i/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 vertical="center"/>
    </xf>
    <xf numFmtId="0" fontId="7" fillId="0" borderId="0" xfId="0" applyFont="1" applyAlignment="1" applyProtection="1">
      <alignment horizontal="centerContinuous"/>
      <protection locked="0"/>
    </xf>
    <xf numFmtId="0" fontId="2" fillId="33" borderId="0" xfId="0" applyFont="1" applyFill="1" applyAlignment="1">
      <alignment vertical="center"/>
    </xf>
    <xf numFmtId="0" fontId="7" fillId="0" borderId="0" xfId="0" applyFont="1" applyAlignment="1" applyProtection="1">
      <alignment horizontal="left"/>
      <protection locked="0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49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0" fillId="0" borderId="0" xfId="44" applyAlignment="1">
      <alignment horizontal="right"/>
    </xf>
    <xf numFmtId="0" fontId="54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0" fillId="33" borderId="0" xfId="0" applyFont="1" applyFill="1" applyAlignment="1">
      <alignment horizontal="centerContinuous"/>
    </xf>
    <xf numFmtId="0" fontId="56" fillId="0" borderId="0" xfId="0" applyFont="1" applyAlignment="1">
      <alignment horizontal="centerContinuous"/>
    </xf>
    <xf numFmtId="0" fontId="8" fillId="33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Continuous"/>
    </xf>
    <xf numFmtId="0" fontId="59" fillId="0" borderId="13" xfId="0" applyFont="1" applyBorder="1" applyAlignment="1" applyProtection="1">
      <alignment horizontal="left"/>
      <protection/>
    </xf>
    <xf numFmtId="0" fontId="60" fillId="0" borderId="0" xfId="0" applyFont="1" applyAlignment="1">
      <alignment/>
    </xf>
    <xf numFmtId="0" fontId="60" fillId="0" borderId="0" xfId="0" applyFont="1" applyAlignment="1" applyProtection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B16" comment="" totalsRowShown="0">
  <autoFilter ref="A1:B16"/>
  <tableColumns count="2">
    <tableColumn id="1" name=" Gr. 1"/>
    <tableColumn id="2" name=" Przedszkolaki i 0 (dziewczynki  - rocznik 2015 i mł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slimanowa@interia.e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7"/>
  <sheetViews>
    <sheetView showGridLines="0" tabSelected="1" zoomScalePageLayoutView="0" workbookViewId="0" topLeftCell="A1">
      <selection activeCell="E13" sqref="E13"/>
    </sheetView>
  </sheetViews>
  <sheetFormatPr defaultColWidth="0" defaultRowHeight="15"/>
  <cols>
    <col min="1" max="1" width="3.00390625" style="0" customWidth="1"/>
    <col min="2" max="2" width="6.28125" style="1" customWidth="1"/>
    <col min="3" max="3" width="31.140625" style="1" customWidth="1"/>
    <col min="4" max="4" width="11.140625" style="1" customWidth="1"/>
    <col min="5" max="5" width="37.57421875" style="1" customWidth="1"/>
    <col min="6" max="6" width="9.00390625" style="1" customWidth="1"/>
    <col min="7" max="7" width="47.57421875" style="1" bestFit="1" customWidth="1"/>
    <col min="8" max="8" width="9.140625" style="1" customWidth="1"/>
    <col min="9" max="16384" width="0" style="0" hidden="1" customWidth="1"/>
  </cols>
  <sheetData>
    <row r="1" spans="2:7" ht="23.25">
      <c r="B1" s="39" t="s">
        <v>80</v>
      </c>
      <c r="C1" s="40"/>
      <c r="D1" s="39"/>
      <c r="E1" s="39"/>
      <c r="F1" s="39"/>
      <c r="G1" s="40"/>
    </row>
    <row r="2" spans="2:7" ht="22.5">
      <c r="B2" s="41" t="s">
        <v>42</v>
      </c>
      <c r="C2" s="38"/>
      <c r="D2" s="42"/>
      <c r="E2" s="43"/>
      <c r="F2" s="43"/>
      <c r="G2" s="38"/>
    </row>
    <row r="3" spans="2:7" ht="18.75">
      <c r="B3" s="44"/>
      <c r="C3" s="11" t="s">
        <v>81</v>
      </c>
      <c r="D3" s="10"/>
      <c r="E3" s="10"/>
      <c r="F3" s="10"/>
      <c r="G3" s="38"/>
    </row>
    <row r="4" spans="3:6" ht="15.75">
      <c r="C4" s="11" t="s">
        <v>79</v>
      </c>
      <c r="D4" s="11"/>
      <c r="E4" s="45" t="s">
        <v>82</v>
      </c>
      <c r="F4" s="38"/>
    </row>
    <row r="5" spans="3:7" ht="15">
      <c r="C5" s="5"/>
      <c r="G5" s="19"/>
    </row>
    <row r="6" spans="3:7" ht="15.75">
      <c r="C6" s="12" t="s">
        <v>84</v>
      </c>
      <c r="F6" s="17"/>
      <c r="G6" s="25"/>
    </row>
    <row r="7" spans="3:6" ht="18.75" customHeight="1" thickBot="1">
      <c r="C7" s="47" t="s">
        <v>83</v>
      </c>
      <c r="D7" s="48" t="s">
        <v>83</v>
      </c>
      <c r="E7" s="48" t="s">
        <v>83</v>
      </c>
      <c r="F7" s="48" t="s">
        <v>83</v>
      </c>
    </row>
    <row r="8" spans="2:7" ht="27" customHeight="1" thickBot="1">
      <c r="B8" s="29" t="s">
        <v>6</v>
      </c>
      <c r="C8" s="30" t="s">
        <v>43</v>
      </c>
      <c r="D8" s="31" t="s">
        <v>23</v>
      </c>
      <c r="E8" s="30" t="s">
        <v>44</v>
      </c>
      <c r="F8" s="31" t="s">
        <v>9</v>
      </c>
      <c r="G8" s="32" t="s">
        <v>12</v>
      </c>
    </row>
    <row r="9" spans="2:16" ht="15.75">
      <c r="B9" s="14">
        <f>IF(C9="","",SUBTOTAL(3,C$9:C9))</f>
      </c>
      <c r="C9" s="27"/>
      <c r="D9" s="26"/>
      <c r="E9" s="27"/>
      <c r="F9" s="14"/>
      <c r="G9" s="46">
        <f>IF(O9="","",O9&amp;" - "&amp;P9)</f>
      </c>
      <c r="N9">
        <f>IF(D9="","",D9&amp;" "&amp;F9)</f>
      </c>
      <c r="O9">
        <f aca="true" t="shared" si="0" ref="O9:O40">IF(N9="","",VLOOKUP(N9,odgrupy,2,0))</f>
      </c>
      <c r="P9">
        <f aca="true" t="shared" si="1" ref="P9:P40">IF(O9="","",VLOOKUP(O9,kategoria,2,0))</f>
      </c>
    </row>
    <row r="10" spans="2:16" ht="15.75">
      <c r="B10" s="14">
        <f>IF(C10="","",SUBTOTAL(3,C$9:C10))</f>
      </c>
      <c r="C10" s="28"/>
      <c r="D10" s="26"/>
      <c r="E10" s="27"/>
      <c r="F10" s="15"/>
      <c r="G10" s="46">
        <f aca="true" t="shared" si="2" ref="G10:G73">IF(O10="","",O10&amp;" - "&amp;P10)</f>
      </c>
      <c r="N10">
        <f aca="true" t="shared" si="3" ref="N10:N73">IF(D10="","",D10&amp;" "&amp;F10)</f>
      </c>
      <c r="O10">
        <f t="shared" si="0"/>
      </c>
      <c r="P10">
        <f t="shared" si="1"/>
      </c>
    </row>
    <row r="11" spans="2:16" ht="15.75">
      <c r="B11" s="14">
        <f>IF(C11="","",SUBTOTAL(3,C$9:C11))</f>
      </c>
      <c r="C11" s="28"/>
      <c r="D11" s="26"/>
      <c r="E11" s="27"/>
      <c r="F11" s="15"/>
      <c r="G11" s="46">
        <f t="shared" si="2"/>
      </c>
      <c r="N11">
        <f t="shared" si="3"/>
      </c>
      <c r="O11">
        <f t="shared" si="0"/>
      </c>
      <c r="P11">
        <f t="shared" si="1"/>
      </c>
    </row>
    <row r="12" spans="2:16" ht="15.75">
      <c r="B12" s="14">
        <f>IF(C12="","",SUBTOTAL(3,C$9:C12))</f>
      </c>
      <c r="C12" s="28"/>
      <c r="D12" s="26"/>
      <c r="E12" s="27"/>
      <c r="F12" s="15"/>
      <c r="G12" s="46">
        <f t="shared" si="2"/>
      </c>
      <c r="N12">
        <f t="shared" si="3"/>
      </c>
      <c r="O12">
        <f t="shared" si="0"/>
      </c>
      <c r="P12">
        <f t="shared" si="1"/>
      </c>
    </row>
    <row r="13" spans="2:16" ht="15.75">
      <c r="B13" s="14">
        <f>IF(C13="","",SUBTOTAL(3,C$9:C13))</f>
      </c>
      <c r="C13" s="28"/>
      <c r="D13" s="26"/>
      <c r="E13" s="27"/>
      <c r="F13" s="15"/>
      <c r="G13" s="46">
        <f t="shared" si="2"/>
      </c>
      <c r="N13">
        <f t="shared" si="3"/>
      </c>
      <c r="O13">
        <f t="shared" si="0"/>
      </c>
      <c r="P13">
        <f t="shared" si="1"/>
      </c>
    </row>
    <row r="14" spans="2:16" ht="15.75">
      <c r="B14" s="14">
        <f>IF(C14="","",SUBTOTAL(3,C$9:C14))</f>
      </c>
      <c r="C14" s="28"/>
      <c r="D14" s="26"/>
      <c r="E14" s="27"/>
      <c r="F14" s="15"/>
      <c r="G14" s="46">
        <f t="shared" si="2"/>
      </c>
      <c r="N14">
        <f t="shared" si="3"/>
      </c>
      <c r="O14">
        <f t="shared" si="0"/>
      </c>
      <c r="P14">
        <f t="shared" si="1"/>
      </c>
    </row>
    <row r="15" spans="2:16" ht="15.75">
      <c r="B15" s="14">
        <f>IF(C15="","",SUBTOTAL(3,C$9:C15))</f>
      </c>
      <c r="C15" s="28"/>
      <c r="D15" s="26"/>
      <c r="E15" s="27"/>
      <c r="F15" s="15"/>
      <c r="G15" s="46">
        <f t="shared" si="2"/>
      </c>
      <c r="N15">
        <f t="shared" si="3"/>
      </c>
      <c r="O15">
        <f t="shared" si="0"/>
      </c>
      <c r="P15">
        <f t="shared" si="1"/>
      </c>
    </row>
    <row r="16" spans="2:16" ht="15.75">
      <c r="B16" s="14">
        <f>IF(C16="","",SUBTOTAL(3,C$9:C16))</f>
      </c>
      <c r="C16" s="28"/>
      <c r="D16" s="26"/>
      <c r="E16" s="27"/>
      <c r="F16" s="15"/>
      <c r="G16" s="46">
        <f t="shared" si="2"/>
      </c>
      <c r="N16">
        <f t="shared" si="3"/>
      </c>
      <c r="O16">
        <f t="shared" si="0"/>
      </c>
      <c r="P16">
        <f t="shared" si="1"/>
      </c>
    </row>
    <row r="17" spans="2:16" ht="15.75">
      <c r="B17" s="14">
        <f>IF(C17="","",SUBTOTAL(3,C$9:C17))</f>
      </c>
      <c r="C17" s="28"/>
      <c r="D17" s="26"/>
      <c r="E17" s="27"/>
      <c r="F17" s="15"/>
      <c r="G17" s="46">
        <f t="shared" si="2"/>
      </c>
      <c r="N17">
        <f t="shared" si="3"/>
      </c>
      <c r="O17">
        <f t="shared" si="0"/>
      </c>
      <c r="P17">
        <f t="shared" si="1"/>
      </c>
    </row>
    <row r="18" spans="2:16" ht="15.75">
      <c r="B18" s="14">
        <f>IF(C18="","",SUBTOTAL(3,C$9:C18))</f>
      </c>
      <c r="C18" s="28"/>
      <c r="D18" s="26"/>
      <c r="E18" s="27"/>
      <c r="F18" s="15"/>
      <c r="G18" s="46">
        <f t="shared" si="2"/>
      </c>
      <c r="N18">
        <f t="shared" si="3"/>
      </c>
      <c r="O18">
        <f t="shared" si="0"/>
      </c>
      <c r="P18">
        <f t="shared" si="1"/>
      </c>
    </row>
    <row r="19" spans="2:16" ht="15.75">
      <c r="B19" s="14">
        <f>IF(C19="","",SUBTOTAL(3,C$9:C19))</f>
      </c>
      <c r="C19" s="28"/>
      <c r="D19" s="26"/>
      <c r="E19" s="27"/>
      <c r="F19" s="15"/>
      <c r="G19" s="46">
        <f t="shared" si="2"/>
      </c>
      <c r="N19">
        <f t="shared" si="3"/>
      </c>
      <c r="O19">
        <f t="shared" si="0"/>
      </c>
      <c r="P19">
        <f t="shared" si="1"/>
      </c>
    </row>
    <row r="20" spans="2:16" ht="15.75">
      <c r="B20" s="14">
        <f>IF(C20="","",SUBTOTAL(3,C$9:C20))</f>
      </c>
      <c r="C20" s="28"/>
      <c r="D20" s="26"/>
      <c r="E20" s="27"/>
      <c r="F20" s="15"/>
      <c r="G20" s="46">
        <f t="shared" si="2"/>
      </c>
      <c r="N20">
        <f t="shared" si="3"/>
      </c>
      <c r="O20">
        <f t="shared" si="0"/>
      </c>
      <c r="P20">
        <f t="shared" si="1"/>
      </c>
    </row>
    <row r="21" spans="2:16" ht="15.75">
      <c r="B21" s="14">
        <f>IF(C21="","",SUBTOTAL(3,C$9:C21))</f>
      </c>
      <c r="C21" s="28"/>
      <c r="D21" s="26"/>
      <c r="E21" s="27"/>
      <c r="F21" s="15"/>
      <c r="G21" s="46">
        <f t="shared" si="2"/>
      </c>
      <c r="N21">
        <f t="shared" si="3"/>
      </c>
      <c r="O21">
        <f t="shared" si="0"/>
      </c>
      <c r="P21">
        <f t="shared" si="1"/>
      </c>
    </row>
    <row r="22" spans="2:16" ht="15.75">
      <c r="B22" s="14">
        <f>IF(C22="","",SUBTOTAL(3,C$9:C22))</f>
      </c>
      <c r="C22" s="28"/>
      <c r="D22" s="26"/>
      <c r="E22" s="27"/>
      <c r="F22" s="15"/>
      <c r="G22" s="46">
        <f t="shared" si="2"/>
      </c>
      <c r="N22">
        <f t="shared" si="3"/>
      </c>
      <c r="O22">
        <f t="shared" si="0"/>
      </c>
      <c r="P22">
        <f t="shared" si="1"/>
      </c>
    </row>
    <row r="23" spans="2:16" ht="15.75">
      <c r="B23" s="14">
        <f>IF(C23="","",SUBTOTAL(3,C$9:C23))</f>
      </c>
      <c r="C23" s="28"/>
      <c r="D23" s="26"/>
      <c r="E23" s="28"/>
      <c r="F23" s="15"/>
      <c r="G23" s="46">
        <f t="shared" si="2"/>
      </c>
      <c r="N23">
        <f t="shared" si="3"/>
      </c>
      <c r="O23">
        <f t="shared" si="0"/>
      </c>
      <c r="P23">
        <f t="shared" si="1"/>
      </c>
    </row>
    <row r="24" spans="2:16" ht="15.75">
      <c r="B24" s="14">
        <f>IF(C24="","",SUBTOTAL(3,C$9:C24))</f>
      </c>
      <c r="C24" s="28"/>
      <c r="D24" s="26"/>
      <c r="E24" s="27"/>
      <c r="F24" s="15"/>
      <c r="G24" s="46">
        <f t="shared" si="2"/>
      </c>
      <c r="N24">
        <f t="shared" si="3"/>
      </c>
      <c r="O24">
        <f t="shared" si="0"/>
      </c>
      <c r="P24">
        <f t="shared" si="1"/>
      </c>
    </row>
    <row r="25" spans="2:16" ht="15.75">
      <c r="B25" s="14">
        <f>IF(C25="","",SUBTOTAL(3,C$9:C25))</f>
      </c>
      <c r="C25" s="28"/>
      <c r="D25" s="26"/>
      <c r="E25" s="28"/>
      <c r="F25" s="15"/>
      <c r="G25" s="46">
        <f t="shared" si="2"/>
      </c>
      <c r="N25">
        <f t="shared" si="3"/>
      </c>
      <c r="O25">
        <f t="shared" si="0"/>
      </c>
      <c r="P25">
        <f t="shared" si="1"/>
      </c>
    </row>
    <row r="26" spans="2:16" ht="15.75">
      <c r="B26" s="14">
        <f>IF(C26="","",SUBTOTAL(3,C$9:C26))</f>
      </c>
      <c r="C26" s="28"/>
      <c r="D26" s="26"/>
      <c r="E26" s="27"/>
      <c r="F26" s="15"/>
      <c r="G26" s="46">
        <f t="shared" si="2"/>
      </c>
      <c r="N26">
        <f t="shared" si="3"/>
      </c>
      <c r="O26">
        <f t="shared" si="0"/>
      </c>
      <c r="P26">
        <f t="shared" si="1"/>
      </c>
    </row>
    <row r="27" spans="2:16" ht="15.75">
      <c r="B27" s="14">
        <f>IF(C27="","",SUBTOTAL(3,C$9:C27))</f>
      </c>
      <c r="C27" s="28"/>
      <c r="D27" s="26"/>
      <c r="E27" s="28"/>
      <c r="F27" s="15"/>
      <c r="G27" s="46">
        <f t="shared" si="2"/>
      </c>
      <c r="N27">
        <f t="shared" si="3"/>
      </c>
      <c r="O27">
        <f t="shared" si="0"/>
      </c>
      <c r="P27">
        <f t="shared" si="1"/>
      </c>
    </row>
    <row r="28" spans="2:16" ht="15.75">
      <c r="B28" s="14">
        <f>IF(C28="","",SUBTOTAL(3,C$9:C28))</f>
      </c>
      <c r="C28" s="28"/>
      <c r="D28" s="26"/>
      <c r="E28" s="27"/>
      <c r="F28" s="15"/>
      <c r="G28" s="46">
        <f t="shared" si="2"/>
      </c>
      <c r="N28">
        <f t="shared" si="3"/>
      </c>
      <c r="O28">
        <f t="shared" si="0"/>
      </c>
      <c r="P28">
        <f t="shared" si="1"/>
      </c>
    </row>
    <row r="29" spans="2:16" ht="15.75">
      <c r="B29" s="14">
        <f>IF(C29="","",SUBTOTAL(3,C$9:C29))</f>
      </c>
      <c r="C29" s="28"/>
      <c r="D29" s="26"/>
      <c r="E29" s="28"/>
      <c r="F29" s="15"/>
      <c r="G29" s="46">
        <f t="shared" si="2"/>
      </c>
      <c r="N29">
        <f t="shared" si="3"/>
      </c>
      <c r="O29">
        <f t="shared" si="0"/>
      </c>
      <c r="P29">
        <f t="shared" si="1"/>
      </c>
    </row>
    <row r="30" spans="2:16" ht="15.75">
      <c r="B30" s="14">
        <f>IF(C30="","",SUBTOTAL(3,C$9:C30))</f>
      </c>
      <c r="C30" s="28"/>
      <c r="D30" s="26"/>
      <c r="E30" s="27"/>
      <c r="F30" s="15"/>
      <c r="G30" s="46">
        <f t="shared" si="2"/>
      </c>
      <c r="N30">
        <f t="shared" si="3"/>
      </c>
      <c r="O30">
        <f t="shared" si="0"/>
      </c>
      <c r="P30">
        <f t="shared" si="1"/>
      </c>
    </row>
    <row r="31" spans="2:16" ht="15.75">
      <c r="B31" s="14">
        <f>IF(C31="","",SUBTOTAL(3,C$9:C31))</f>
      </c>
      <c r="C31" s="28"/>
      <c r="D31" s="26"/>
      <c r="E31" s="27"/>
      <c r="F31" s="15"/>
      <c r="G31" s="46">
        <f t="shared" si="2"/>
      </c>
      <c r="N31">
        <f t="shared" si="3"/>
      </c>
      <c r="O31">
        <f t="shared" si="0"/>
      </c>
      <c r="P31">
        <f t="shared" si="1"/>
      </c>
    </row>
    <row r="32" spans="2:16" ht="15.75">
      <c r="B32" s="14">
        <f>IF(C32="","",SUBTOTAL(3,C$9:C32))</f>
      </c>
      <c r="C32" s="28"/>
      <c r="D32" s="26"/>
      <c r="E32" s="28"/>
      <c r="F32" s="15"/>
      <c r="G32" s="46">
        <f t="shared" si="2"/>
      </c>
      <c r="N32">
        <f t="shared" si="3"/>
      </c>
      <c r="O32">
        <f t="shared" si="0"/>
      </c>
      <c r="P32">
        <f t="shared" si="1"/>
      </c>
    </row>
    <row r="33" spans="2:16" s="1" customFormat="1" ht="15.75">
      <c r="B33" s="14">
        <f>IF(C33="","",SUBTOTAL(3,C$9:C33))</f>
      </c>
      <c r="C33" s="28"/>
      <c r="D33" s="26"/>
      <c r="E33" s="27"/>
      <c r="F33" s="15"/>
      <c r="G33" s="46">
        <f t="shared" si="2"/>
      </c>
      <c r="I33"/>
      <c r="J33"/>
      <c r="K33"/>
      <c r="L33"/>
      <c r="M33"/>
      <c r="N33">
        <f t="shared" si="3"/>
      </c>
      <c r="O33">
        <f t="shared" si="0"/>
      </c>
      <c r="P33">
        <f t="shared" si="1"/>
      </c>
    </row>
    <row r="34" spans="2:16" s="1" customFormat="1" ht="15.75">
      <c r="B34" s="14">
        <f>IF(C34="","",SUBTOTAL(3,C$9:C34))</f>
      </c>
      <c r="C34" s="28"/>
      <c r="D34" s="26"/>
      <c r="E34" s="28"/>
      <c r="F34" s="15"/>
      <c r="G34" s="46">
        <f t="shared" si="2"/>
      </c>
      <c r="I34"/>
      <c r="J34"/>
      <c r="K34"/>
      <c r="L34"/>
      <c r="M34"/>
      <c r="N34">
        <f t="shared" si="3"/>
      </c>
      <c r="O34">
        <f t="shared" si="0"/>
      </c>
      <c r="P34">
        <f t="shared" si="1"/>
      </c>
    </row>
    <row r="35" spans="2:16" s="1" customFormat="1" ht="15.75">
      <c r="B35" s="14">
        <f>IF(C35="","",SUBTOTAL(3,C$9:C35))</f>
      </c>
      <c r="C35" s="28"/>
      <c r="D35" s="26"/>
      <c r="E35" s="27"/>
      <c r="F35" s="15"/>
      <c r="G35" s="46">
        <f t="shared" si="2"/>
      </c>
      <c r="I35"/>
      <c r="J35"/>
      <c r="K35"/>
      <c r="L35"/>
      <c r="M35"/>
      <c r="N35">
        <f t="shared" si="3"/>
      </c>
      <c r="O35">
        <f t="shared" si="0"/>
      </c>
      <c r="P35">
        <f t="shared" si="1"/>
      </c>
    </row>
    <row r="36" spans="2:16" s="1" customFormat="1" ht="15.75">
      <c r="B36" s="14">
        <f>IF(C36="","",SUBTOTAL(3,C$9:C36))</f>
      </c>
      <c r="C36" s="28"/>
      <c r="D36" s="26"/>
      <c r="E36" s="28"/>
      <c r="F36" s="15"/>
      <c r="G36" s="46">
        <f t="shared" si="2"/>
      </c>
      <c r="I36"/>
      <c r="J36"/>
      <c r="K36"/>
      <c r="L36"/>
      <c r="M36"/>
      <c r="N36">
        <f t="shared" si="3"/>
      </c>
      <c r="O36">
        <f t="shared" si="0"/>
      </c>
      <c r="P36">
        <f t="shared" si="1"/>
      </c>
    </row>
    <row r="37" spans="2:16" s="1" customFormat="1" ht="15.75">
      <c r="B37" s="14">
        <f>IF(C37="","",SUBTOTAL(3,C$9:C37))</f>
      </c>
      <c r="C37" s="28"/>
      <c r="D37" s="26"/>
      <c r="E37" s="27"/>
      <c r="F37" s="15"/>
      <c r="G37" s="46">
        <f t="shared" si="2"/>
      </c>
      <c r="I37"/>
      <c r="J37"/>
      <c r="K37"/>
      <c r="L37"/>
      <c r="M37"/>
      <c r="N37">
        <f t="shared" si="3"/>
      </c>
      <c r="O37">
        <f t="shared" si="0"/>
      </c>
      <c r="P37">
        <f t="shared" si="1"/>
      </c>
    </row>
    <row r="38" spans="2:16" s="1" customFormat="1" ht="15.75">
      <c r="B38" s="14">
        <f>IF(C38="","",SUBTOTAL(3,C$9:C38))</f>
      </c>
      <c r="C38" s="28"/>
      <c r="D38" s="26"/>
      <c r="E38" s="28"/>
      <c r="F38" s="15"/>
      <c r="G38" s="46">
        <f t="shared" si="2"/>
      </c>
      <c r="I38"/>
      <c r="J38"/>
      <c r="K38"/>
      <c r="L38"/>
      <c r="M38"/>
      <c r="N38">
        <f t="shared" si="3"/>
      </c>
      <c r="O38">
        <f t="shared" si="0"/>
      </c>
      <c r="P38">
        <f t="shared" si="1"/>
      </c>
    </row>
    <row r="39" spans="2:16" s="1" customFormat="1" ht="15.75">
      <c r="B39" s="14">
        <f>IF(C39="","",SUBTOTAL(3,C$9:C39))</f>
      </c>
      <c r="C39" s="28"/>
      <c r="D39" s="26"/>
      <c r="E39" s="27"/>
      <c r="F39" s="15"/>
      <c r="G39" s="46">
        <f t="shared" si="2"/>
      </c>
      <c r="I39"/>
      <c r="J39"/>
      <c r="K39"/>
      <c r="L39"/>
      <c r="M39"/>
      <c r="N39">
        <f t="shared" si="3"/>
      </c>
      <c r="O39">
        <f t="shared" si="0"/>
      </c>
      <c r="P39">
        <f t="shared" si="1"/>
      </c>
    </row>
    <row r="40" spans="2:16" s="1" customFormat="1" ht="15.75">
      <c r="B40" s="14">
        <f>IF(C40="","",SUBTOTAL(3,C$9:C40))</f>
      </c>
      <c r="C40" s="28"/>
      <c r="D40" s="26"/>
      <c r="E40" s="28"/>
      <c r="F40" s="15"/>
      <c r="G40" s="46">
        <f t="shared" si="2"/>
      </c>
      <c r="I40"/>
      <c r="J40"/>
      <c r="K40"/>
      <c r="L40"/>
      <c r="M40"/>
      <c r="N40">
        <f t="shared" si="3"/>
      </c>
      <c r="O40">
        <f t="shared" si="0"/>
      </c>
      <c r="P40">
        <f t="shared" si="1"/>
      </c>
    </row>
    <row r="41" spans="2:16" s="1" customFormat="1" ht="15.75">
      <c r="B41" s="14">
        <f>IF(C41="","",SUBTOTAL(3,C$9:C41))</f>
      </c>
      <c r="C41" s="28"/>
      <c r="D41" s="26"/>
      <c r="E41" s="27"/>
      <c r="F41" s="15"/>
      <c r="G41" s="46">
        <f t="shared" si="2"/>
      </c>
      <c r="I41"/>
      <c r="J41"/>
      <c r="K41"/>
      <c r="L41"/>
      <c r="M41"/>
      <c r="N41">
        <f t="shared" si="3"/>
      </c>
      <c r="O41">
        <f aca="true" t="shared" si="4" ref="O41:O72">IF(N41="","",VLOOKUP(N41,odgrupy,2,0))</f>
      </c>
      <c r="P41">
        <f aca="true" t="shared" si="5" ref="P41:P72">IF(O41="","",VLOOKUP(O41,kategoria,2,0))</f>
      </c>
    </row>
    <row r="42" spans="2:16" s="1" customFormat="1" ht="15.75">
      <c r="B42" s="14">
        <f>IF(C42="","",SUBTOTAL(3,C$9:C42))</f>
      </c>
      <c r="C42" s="28"/>
      <c r="D42" s="26"/>
      <c r="E42" s="28"/>
      <c r="F42" s="15"/>
      <c r="G42" s="46">
        <f t="shared" si="2"/>
      </c>
      <c r="I42"/>
      <c r="J42"/>
      <c r="K42"/>
      <c r="L42"/>
      <c r="M42"/>
      <c r="N42">
        <f t="shared" si="3"/>
      </c>
      <c r="O42">
        <f t="shared" si="4"/>
      </c>
      <c r="P42">
        <f t="shared" si="5"/>
      </c>
    </row>
    <row r="43" spans="2:16" s="1" customFormat="1" ht="15.75">
      <c r="B43" s="14">
        <f>IF(C43="","",SUBTOTAL(3,C$9:C43))</f>
      </c>
      <c r="C43" s="28"/>
      <c r="D43" s="26"/>
      <c r="E43" s="27"/>
      <c r="F43" s="15"/>
      <c r="G43" s="46">
        <f t="shared" si="2"/>
      </c>
      <c r="I43"/>
      <c r="J43"/>
      <c r="K43"/>
      <c r="L43"/>
      <c r="M43"/>
      <c r="N43">
        <f t="shared" si="3"/>
      </c>
      <c r="O43">
        <f t="shared" si="4"/>
      </c>
      <c r="P43">
        <f t="shared" si="5"/>
      </c>
    </row>
    <row r="44" spans="2:16" s="1" customFormat="1" ht="15.75">
      <c r="B44" s="14">
        <f>IF(C44="","",SUBTOTAL(3,C$9:C44))</f>
      </c>
      <c r="C44" s="28"/>
      <c r="D44" s="26"/>
      <c r="E44" s="28"/>
      <c r="F44" s="15"/>
      <c r="G44" s="46">
        <f t="shared" si="2"/>
      </c>
      <c r="I44"/>
      <c r="J44"/>
      <c r="K44"/>
      <c r="L44"/>
      <c r="M44"/>
      <c r="N44">
        <f t="shared" si="3"/>
      </c>
      <c r="O44">
        <f t="shared" si="4"/>
      </c>
      <c r="P44">
        <f t="shared" si="5"/>
      </c>
    </row>
    <row r="45" spans="2:16" s="1" customFormat="1" ht="15.75">
      <c r="B45" s="14">
        <f>IF(C45="","",SUBTOTAL(3,C$9:C45))</f>
      </c>
      <c r="C45" s="28"/>
      <c r="D45" s="26"/>
      <c r="E45" s="27"/>
      <c r="F45" s="15"/>
      <c r="G45" s="46">
        <f t="shared" si="2"/>
      </c>
      <c r="I45"/>
      <c r="J45"/>
      <c r="K45"/>
      <c r="L45"/>
      <c r="M45"/>
      <c r="N45">
        <f t="shared" si="3"/>
      </c>
      <c r="O45">
        <f t="shared" si="4"/>
      </c>
      <c r="P45">
        <f t="shared" si="5"/>
      </c>
    </row>
    <row r="46" spans="2:16" s="1" customFormat="1" ht="15.75">
      <c r="B46" s="14">
        <f>IF(C46="","",SUBTOTAL(3,C$9:C46))</f>
      </c>
      <c r="C46" s="28"/>
      <c r="D46" s="26"/>
      <c r="E46" s="28"/>
      <c r="F46" s="15"/>
      <c r="G46" s="46">
        <f t="shared" si="2"/>
      </c>
      <c r="I46"/>
      <c r="J46"/>
      <c r="K46"/>
      <c r="L46"/>
      <c r="M46"/>
      <c r="N46">
        <f t="shared" si="3"/>
      </c>
      <c r="O46">
        <f t="shared" si="4"/>
      </c>
      <c r="P46">
        <f t="shared" si="5"/>
      </c>
    </row>
    <row r="47" spans="2:16" s="1" customFormat="1" ht="15.75">
      <c r="B47" s="14">
        <f>IF(C47="","",SUBTOTAL(3,C$9:C47))</f>
      </c>
      <c r="C47" s="28"/>
      <c r="D47" s="26"/>
      <c r="E47" s="27"/>
      <c r="F47" s="15"/>
      <c r="G47" s="46">
        <f t="shared" si="2"/>
      </c>
      <c r="I47"/>
      <c r="J47"/>
      <c r="K47"/>
      <c r="L47"/>
      <c r="M47"/>
      <c r="N47">
        <f t="shared" si="3"/>
      </c>
      <c r="O47">
        <f t="shared" si="4"/>
      </c>
      <c r="P47">
        <f t="shared" si="5"/>
      </c>
    </row>
    <row r="48" spans="2:16" s="1" customFormat="1" ht="15.75">
      <c r="B48" s="14">
        <f>IF(C48="","",SUBTOTAL(3,C$9:C48))</f>
      </c>
      <c r="C48" s="28"/>
      <c r="D48" s="26"/>
      <c r="E48" s="28"/>
      <c r="F48" s="15"/>
      <c r="G48" s="46">
        <f t="shared" si="2"/>
      </c>
      <c r="I48"/>
      <c r="J48"/>
      <c r="K48"/>
      <c r="L48"/>
      <c r="M48"/>
      <c r="N48">
        <f t="shared" si="3"/>
      </c>
      <c r="O48">
        <f t="shared" si="4"/>
      </c>
      <c r="P48">
        <f t="shared" si="5"/>
      </c>
    </row>
    <row r="49" spans="2:16" s="1" customFormat="1" ht="15.75">
      <c r="B49" s="14">
        <f>IF(C49="","",SUBTOTAL(3,C$9:C49))</f>
      </c>
      <c r="C49" s="28"/>
      <c r="D49" s="26"/>
      <c r="E49" s="27"/>
      <c r="F49" s="15"/>
      <c r="G49" s="46">
        <f t="shared" si="2"/>
      </c>
      <c r="I49"/>
      <c r="J49"/>
      <c r="K49"/>
      <c r="L49"/>
      <c r="M49"/>
      <c r="N49">
        <f t="shared" si="3"/>
      </c>
      <c r="O49">
        <f t="shared" si="4"/>
      </c>
      <c r="P49">
        <f t="shared" si="5"/>
      </c>
    </row>
    <row r="50" spans="2:16" s="1" customFormat="1" ht="15.75">
      <c r="B50" s="14">
        <f>IF(C50="","",SUBTOTAL(3,C$9:C50))</f>
      </c>
      <c r="C50" s="28"/>
      <c r="D50" s="26"/>
      <c r="E50" s="28"/>
      <c r="F50" s="15"/>
      <c r="G50" s="46">
        <f t="shared" si="2"/>
      </c>
      <c r="I50"/>
      <c r="J50"/>
      <c r="K50"/>
      <c r="L50"/>
      <c r="M50"/>
      <c r="N50">
        <f t="shared" si="3"/>
      </c>
      <c r="O50">
        <f t="shared" si="4"/>
      </c>
      <c r="P50">
        <f t="shared" si="5"/>
      </c>
    </row>
    <row r="51" spans="2:16" s="1" customFormat="1" ht="15.75">
      <c r="B51" s="14">
        <f>IF(C51="","",SUBTOTAL(3,C$9:C51))</f>
      </c>
      <c r="C51" s="28"/>
      <c r="D51" s="26"/>
      <c r="E51" s="27"/>
      <c r="F51" s="15"/>
      <c r="G51" s="46">
        <f t="shared" si="2"/>
      </c>
      <c r="I51"/>
      <c r="J51"/>
      <c r="K51"/>
      <c r="L51"/>
      <c r="M51"/>
      <c r="N51">
        <f t="shared" si="3"/>
      </c>
      <c r="O51">
        <f t="shared" si="4"/>
      </c>
      <c r="P51">
        <f t="shared" si="5"/>
      </c>
    </row>
    <row r="52" spans="2:16" s="1" customFormat="1" ht="15.75">
      <c r="B52" s="14">
        <f>IF(C52="","",SUBTOTAL(3,C$9:C52))</f>
      </c>
      <c r="C52" s="28"/>
      <c r="D52" s="26"/>
      <c r="E52" s="28"/>
      <c r="F52" s="15"/>
      <c r="G52" s="46">
        <f t="shared" si="2"/>
      </c>
      <c r="I52"/>
      <c r="J52"/>
      <c r="K52"/>
      <c r="L52"/>
      <c r="M52"/>
      <c r="N52">
        <f t="shared" si="3"/>
      </c>
      <c r="O52">
        <f t="shared" si="4"/>
      </c>
      <c r="P52">
        <f t="shared" si="5"/>
      </c>
    </row>
    <row r="53" spans="2:16" s="1" customFormat="1" ht="15.75">
      <c r="B53" s="14">
        <f>IF(C53="","",SUBTOTAL(3,C$9:C53))</f>
      </c>
      <c r="C53" s="28"/>
      <c r="D53" s="26"/>
      <c r="E53" s="27"/>
      <c r="F53" s="15"/>
      <c r="G53" s="46">
        <f t="shared" si="2"/>
      </c>
      <c r="I53"/>
      <c r="J53"/>
      <c r="K53"/>
      <c r="L53"/>
      <c r="M53"/>
      <c r="N53">
        <f t="shared" si="3"/>
      </c>
      <c r="O53">
        <f t="shared" si="4"/>
      </c>
      <c r="P53">
        <f t="shared" si="5"/>
      </c>
    </row>
    <row r="54" spans="2:16" s="1" customFormat="1" ht="15.75">
      <c r="B54" s="14">
        <f>IF(C54="","",SUBTOTAL(3,C$9:C54))</f>
      </c>
      <c r="C54" s="28"/>
      <c r="D54" s="26"/>
      <c r="E54" s="28"/>
      <c r="F54" s="15"/>
      <c r="G54" s="46">
        <f t="shared" si="2"/>
      </c>
      <c r="I54"/>
      <c r="J54"/>
      <c r="K54"/>
      <c r="L54"/>
      <c r="M54"/>
      <c r="N54">
        <f t="shared" si="3"/>
      </c>
      <c r="O54">
        <f t="shared" si="4"/>
      </c>
      <c r="P54">
        <f t="shared" si="5"/>
      </c>
    </row>
    <row r="55" spans="2:16" s="1" customFormat="1" ht="15.75">
      <c r="B55" s="14">
        <f>IF(C55="","",SUBTOTAL(3,C$9:C55))</f>
      </c>
      <c r="C55" s="28"/>
      <c r="D55" s="26"/>
      <c r="E55" s="27"/>
      <c r="F55" s="15"/>
      <c r="G55" s="46">
        <f t="shared" si="2"/>
      </c>
      <c r="I55"/>
      <c r="J55"/>
      <c r="K55"/>
      <c r="L55"/>
      <c r="M55"/>
      <c r="N55">
        <f t="shared" si="3"/>
      </c>
      <c r="O55">
        <f t="shared" si="4"/>
      </c>
      <c r="P55">
        <f t="shared" si="5"/>
      </c>
    </row>
    <row r="56" spans="2:16" s="1" customFormat="1" ht="15.75">
      <c r="B56" s="14">
        <f>IF(C56="","",SUBTOTAL(3,C$9:C56))</f>
      </c>
      <c r="C56" s="28"/>
      <c r="D56" s="26"/>
      <c r="E56" s="28"/>
      <c r="F56" s="15"/>
      <c r="G56" s="46">
        <f t="shared" si="2"/>
      </c>
      <c r="I56"/>
      <c r="J56"/>
      <c r="K56"/>
      <c r="L56"/>
      <c r="M56"/>
      <c r="N56">
        <f t="shared" si="3"/>
      </c>
      <c r="O56">
        <f t="shared" si="4"/>
      </c>
      <c r="P56">
        <f t="shared" si="5"/>
      </c>
    </row>
    <row r="57" spans="2:16" s="1" customFormat="1" ht="15.75">
      <c r="B57" s="14">
        <f>IF(C57="","",SUBTOTAL(3,C$9:C57))</f>
      </c>
      <c r="C57" s="28"/>
      <c r="D57" s="26"/>
      <c r="E57" s="27"/>
      <c r="F57" s="15"/>
      <c r="G57" s="46">
        <f t="shared" si="2"/>
      </c>
      <c r="I57"/>
      <c r="J57"/>
      <c r="K57"/>
      <c r="L57"/>
      <c r="M57"/>
      <c r="N57">
        <f t="shared" si="3"/>
      </c>
      <c r="O57">
        <f t="shared" si="4"/>
      </c>
      <c r="P57">
        <f t="shared" si="5"/>
      </c>
    </row>
    <row r="58" spans="2:16" s="1" customFormat="1" ht="15.75">
      <c r="B58" s="14">
        <f>IF(C58="","",SUBTOTAL(3,C$9:C58))</f>
      </c>
      <c r="C58" s="28"/>
      <c r="D58" s="26"/>
      <c r="E58" s="28"/>
      <c r="F58" s="15"/>
      <c r="G58" s="46">
        <f t="shared" si="2"/>
      </c>
      <c r="I58"/>
      <c r="J58"/>
      <c r="K58"/>
      <c r="L58"/>
      <c r="M58"/>
      <c r="N58">
        <f t="shared" si="3"/>
      </c>
      <c r="O58">
        <f t="shared" si="4"/>
      </c>
      <c r="P58">
        <f t="shared" si="5"/>
      </c>
    </row>
    <row r="59" spans="2:16" s="1" customFormat="1" ht="15.75">
      <c r="B59" s="14">
        <f>IF(C59="","",SUBTOTAL(3,C$9:C59))</f>
      </c>
      <c r="C59" s="28"/>
      <c r="D59" s="26"/>
      <c r="E59" s="27"/>
      <c r="F59" s="15"/>
      <c r="G59" s="46">
        <f t="shared" si="2"/>
      </c>
      <c r="I59"/>
      <c r="J59"/>
      <c r="K59"/>
      <c r="L59"/>
      <c r="M59"/>
      <c r="N59">
        <f t="shared" si="3"/>
      </c>
      <c r="O59">
        <f t="shared" si="4"/>
      </c>
      <c r="P59">
        <f t="shared" si="5"/>
      </c>
    </row>
    <row r="60" spans="2:16" s="1" customFormat="1" ht="15.75">
      <c r="B60" s="14">
        <f>IF(C60="","",SUBTOTAL(3,C$9:C60))</f>
      </c>
      <c r="C60" s="28"/>
      <c r="D60" s="26"/>
      <c r="E60" s="28"/>
      <c r="F60" s="15"/>
      <c r="G60" s="46">
        <f t="shared" si="2"/>
      </c>
      <c r="I60"/>
      <c r="J60"/>
      <c r="K60"/>
      <c r="L60"/>
      <c r="M60"/>
      <c r="N60">
        <f t="shared" si="3"/>
      </c>
      <c r="O60">
        <f t="shared" si="4"/>
      </c>
      <c r="P60">
        <f t="shared" si="5"/>
      </c>
    </row>
    <row r="61" spans="2:16" s="1" customFormat="1" ht="15.75">
      <c r="B61" s="14">
        <f>IF(C61="","",SUBTOTAL(3,C$9:C61))</f>
      </c>
      <c r="C61" s="28"/>
      <c r="D61" s="26"/>
      <c r="E61" s="27"/>
      <c r="F61" s="15"/>
      <c r="G61" s="46">
        <f t="shared" si="2"/>
      </c>
      <c r="I61"/>
      <c r="J61"/>
      <c r="K61"/>
      <c r="L61"/>
      <c r="M61"/>
      <c r="N61">
        <f t="shared" si="3"/>
      </c>
      <c r="O61">
        <f t="shared" si="4"/>
      </c>
      <c r="P61">
        <f t="shared" si="5"/>
      </c>
    </row>
    <row r="62" spans="2:16" s="1" customFormat="1" ht="15.75">
      <c r="B62" s="14">
        <f>IF(C62="","",SUBTOTAL(3,C$9:C62))</f>
      </c>
      <c r="C62" s="28"/>
      <c r="D62" s="26"/>
      <c r="E62" s="28"/>
      <c r="F62" s="15"/>
      <c r="G62" s="46">
        <f t="shared" si="2"/>
      </c>
      <c r="I62"/>
      <c r="J62"/>
      <c r="K62"/>
      <c r="L62"/>
      <c r="M62"/>
      <c r="N62">
        <f t="shared" si="3"/>
      </c>
      <c r="O62">
        <f t="shared" si="4"/>
      </c>
      <c r="P62">
        <f t="shared" si="5"/>
      </c>
    </row>
    <row r="63" spans="2:16" s="1" customFormat="1" ht="15.75">
      <c r="B63" s="14">
        <f>IF(C63="","",SUBTOTAL(3,C$9:C63))</f>
      </c>
      <c r="C63" s="28"/>
      <c r="D63" s="26"/>
      <c r="E63" s="27"/>
      <c r="F63" s="15"/>
      <c r="G63" s="46">
        <f t="shared" si="2"/>
      </c>
      <c r="I63"/>
      <c r="J63"/>
      <c r="K63"/>
      <c r="L63"/>
      <c r="M63"/>
      <c r="N63">
        <f t="shared" si="3"/>
      </c>
      <c r="O63">
        <f t="shared" si="4"/>
      </c>
      <c r="P63">
        <f t="shared" si="5"/>
      </c>
    </row>
    <row r="64" spans="2:16" s="1" customFormat="1" ht="15.75">
      <c r="B64" s="14">
        <f>IF(C64="","",SUBTOTAL(3,C$9:C64))</f>
      </c>
      <c r="C64" s="28"/>
      <c r="D64" s="26"/>
      <c r="E64" s="28"/>
      <c r="F64" s="15"/>
      <c r="G64" s="46">
        <f t="shared" si="2"/>
      </c>
      <c r="I64"/>
      <c r="J64"/>
      <c r="K64"/>
      <c r="L64"/>
      <c r="M64"/>
      <c r="N64">
        <f t="shared" si="3"/>
      </c>
      <c r="O64">
        <f t="shared" si="4"/>
      </c>
      <c r="P64">
        <f t="shared" si="5"/>
      </c>
    </row>
    <row r="65" spans="2:16" s="1" customFormat="1" ht="15.75">
      <c r="B65" s="14">
        <f>IF(C65="","",SUBTOTAL(3,C$9:C65))</f>
      </c>
      <c r="C65" s="28"/>
      <c r="D65" s="26"/>
      <c r="E65" s="27"/>
      <c r="F65" s="15"/>
      <c r="G65" s="46">
        <f t="shared" si="2"/>
      </c>
      <c r="I65"/>
      <c r="J65"/>
      <c r="K65"/>
      <c r="L65"/>
      <c r="M65"/>
      <c r="N65">
        <f t="shared" si="3"/>
      </c>
      <c r="O65">
        <f t="shared" si="4"/>
      </c>
      <c r="P65">
        <f t="shared" si="5"/>
      </c>
    </row>
    <row r="66" spans="2:16" s="1" customFormat="1" ht="15.75">
      <c r="B66" s="14">
        <f>IF(C66="","",SUBTOTAL(3,C$9:C66))</f>
      </c>
      <c r="C66" s="28"/>
      <c r="D66" s="26"/>
      <c r="E66" s="28"/>
      <c r="F66" s="15"/>
      <c r="G66" s="46">
        <f t="shared" si="2"/>
      </c>
      <c r="I66"/>
      <c r="J66"/>
      <c r="K66"/>
      <c r="L66"/>
      <c r="M66"/>
      <c r="N66">
        <f t="shared" si="3"/>
      </c>
      <c r="O66">
        <f t="shared" si="4"/>
      </c>
      <c r="P66">
        <f t="shared" si="5"/>
      </c>
    </row>
    <row r="67" spans="2:16" s="1" customFormat="1" ht="15.75">
      <c r="B67" s="14">
        <f>IF(C67="","",SUBTOTAL(3,C$9:C67))</f>
      </c>
      <c r="C67" s="28"/>
      <c r="D67" s="26"/>
      <c r="E67" s="27"/>
      <c r="F67" s="15"/>
      <c r="G67" s="46">
        <f t="shared" si="2"/>
      </c>
      <c r="I67"/>
      <c r="J67"/>
      <c r="K67"/>
      <c r="L67"/>
      <c r="M67"/>
      <c r="N67">
        <f t="shared" si="3"/>
      </c>
      <c r="O67">
        <f t="shared" si="4"/>
      </c>
      <c r="P67">
        <f t="shared" si="5"/>
      </c>
    </row>
    <row r="68" spans="2:16" s="1" customFormat="1" ht="15.75">
      <c r="B68" s="14">
        <f>IF(C68="","",SUBTOTAL(3,C$9:C68))</f>
      </c>
      <c r="C68" s="28"/>
      <c r="D68" s="26"/>
      <c r="E68" s="28"/>
      <c r="F68" s="15"/>
      <c r="G68" s="46">
        <f t="shared" si="2"/>
      </c>
      <c r="I68"/>
      <c r="J68"/>
      <c r="K68"/>
      <c r="L68"/>
      <c r="M68"/>
      <c r="N68">
        <f t="shared" si="3"/>
      </c>
      <c r="O68">
        <f t="shared" si="4"/>
      </c>
      <c r="P68">
        <f t="shared" si="5"/>
      </c>
    </row>
    <row r="69" spans="2:16" s="1" customFormat="1" ht="15.75">
      <c r="B69" s="14">
        <f>IF(C69="","",SUBTOTAL(3,C$9:C69))</f>
      </c>
      <c r="C69" s="28"/>
      <c r="D69" s="26"/>
      <c r="E69" s="27"/>
      <c r="F69" s="15"/>
      <c r="G69" s="46">
        <f t="shared" si="2"/>
      </c>
      <c r="I69"/>
      <c r="J69"/>
      <c r="K69"/>
      <c r="L69"/>
      <c r="M69"/>
      <c r="N69">
        <f t="shared" si="3"/>
      </c>
      <c r="O69">
        <f t="shared" si="4"/>
      </c>
      <c r="P69">
        <f t="shared" si="5"/>
      </c>
    </row>
    <row r="70" spans="2:16" s="1" customFormat="1" ht="15.75">
      <c r="B70" s="14">
        <f>IF(C70="","",SUBTOTAL(3,C$9:C70))</f>
      </c>
      <c r="C70" s="28"/>
      <c r="D70" s="26"/>
      <c r="E70" s="28"/>
      <c r="F70" s="15"/>
      <c r="G70" s="46">
        <f t="shared" si="2"/>
      </c>
      <c r="I70"/>
      <c r="J70"/>
      <c r="K70"/>
      <c r="L70"/>
      <c r="M70"/>
      <c r="N70">
        <f t="shared" si="3"/>
      </c>
      <c r="O70">
        <f t="shared" si="4"/>
      </c>
      <c r="P70">
        <f t="shared" si="5"/>
      </c>
    </row>
    <row r="71" spans="2:16" s="1" customFormat="1" ht="15.75">
      <c r="B71" s="14">
        <f>IF(C71="","",SUBTOTAL(3,C$9:C71))</f>
      </c>
      <c r="C71" s="28"/>
      <c r="D71" s="26"/>
      <c r="E71" s="27"/>
      <c r="F71" s="15"/>
      <c r="G71" s="46">
        <f t="shared" si="2"/>
      </c>
      <c r="I71"/>
      <c r="J71"/>
      <c r="K71"/>
      <c r="L71"/>
      <c r="M71"/>
      <c r="N71">
        <f t="shared" si="3"/>
      </c>
      <c r="O71">
        <f t="shared" si="4"/>
      </c>
      <c r="P71">
        <f t="shared" si="5"/>
      </c>
    </row>
    <row r="72" spans="2:16" s="1" customFormat="1" ht="15.75">
      <c r="B72" s="14">
        <f>IF(C72="","",SUBTOTAL(3,C$9:C72))</f>
      </c>
      <c r="C72" s="28"/>
      <c r="D72" s="26"/>
      <c r="E72" s="28"/>
      <c r="F72" s="15"/>
      <c r="G72" s="46">
        <f t="shared" si="2"/>
      </c>
      <c r="I72"/>
      <c r="J72"/>
      <c r="K72"/>
      <c r="L72"/>
      <c r="M72"/>
      <c r="N72">
        <f t="shared" si="3"/>
      </c>
      <c r="O72">
        <f t="shared" si="4"/>
      </c>
      <c r="P72">
        <f t="shared" si="5"/>
      </c>
    </row>
    <row r="73" spans="2:16" s="1" customFormat="1" ht="15.75">
      <c r="B73" s="14">
        <f>IF(C73="","",SUBTOTAL(3,C$9:C73))</f>
      </c>
      <c r="C73" s="28"/>
      <c r="D73" s="26"/>
      <c r="E73" s="27"/>
      <c r="F73" s="15"/>
      <c r="G73" s="46">
        <f t="shared" si="2"/>
      </c>
      <c r="I73"/>
      <c r="J73"/>
      <c r="K73"/>
      <c r="L73"/>
      <c r="M73"/>
      <c r="N73">
        <f t="shared" si="3"/>
      </c>
      <c r="O73">
        <f aca="true" t="shared" si="6" ref="O73:O104">IF(N73="","",VLOOKUP(N73,odgrupy,2,0))</f>
      </c>
      <c r="P73">
        <f aca="true" t="shared" si="7" ref="P73:P104">IF(O73="","",VLOOKUP(O73,kategoria,2,0))</f>
      </c>
    </row>
    <row r="74" spans="2:16" s="1" customFormat="1" ht="15.75">
      <c r="B74" s="14">
        <f>IF(C74="","",SUBTOTAL(3,C$9:C74))</f>
      </c>
      <c r="C74" s="28"/>
      <c r="D74" s="26"/>
      <c r="E74" s="28"/>
      <c r="F74" s="15"/>
      <c r="G74" s="46">
        <f aca="true" t="shared" si="8" ref="G74:G137">IF(O74="","",O74&amp;" - "&amp;P74)</f>
      </c>
      <c r="I74"/>
      <c r="J74"/>
      <c r="K74"/>
      <c r="L74"/>
      <c r="M74"/>
      <c r="N74">
        <f aca="true" t="shared" si="9" ref="N74:N137">IF(D74="","",D74&amp;" "&amp;F74)</f>
      </c>
      <c r="O74">
        <f t="shared" si="6"/>
      </c>
      <c r="P74">
        <f t="shared" si="7"/>
      </c>
    </row>
    <row r="75" spans="2:16" s="1" customFormat="1" ht="15.75">
      <c r="B75" s="14">
        <f>IF(C75="","",SUBTOTAL(3,C$9:C75))</f>
      </c>
      <c r="C75" s="28"/>
      <c r="D75" s="26"/>
      <c r="E75" s="27"/>
      <c r="F75" s="15"/>
      <c r="G75" s="46">
        <f t="shared" si="8"/>
      </c>
      <c r="I75"/>
      <c r="J75"/>
      <c r="K75"/>
      <c r="L75"/>
      <c r="M75"/>
      <c r="N75">
        <f t="shared" si="9"/>
      </c>
      <c r="O75">
        <f t="shared" si="6"/>
      </c>
      <c r="P75">
        <f t="shared" si="7"/>
      </c>
    </row>
    <row r="76" spans="2:16" s="1" customFormat="1" ht="15.75">
      <c r="B76" s="14">
        <f>IF(C76="","",SUBTOTAL(3,C$9:C76))</f>
      </c>
      <c r="C76" s="28"/>
      <c r="D76" s="26"/>
      <c r="E76" s="28"/>
      <c r="F76" s="15"/>
      <c r="G76" s="46">
        <f t="shared" si="8"/>
      </c>
      <c r="I76"/>
      <c r="J76"/>
      <c r="K76"/>
      <c r="L76"/>
      <c r="M76"/>
      <c r="N76">
        <f t="shared" si="9"/>
      </c>
      <c r="O76">
        <f t="shared" si="6"/>
      </c>
      <c r="P76">
        <f t="shared" si="7"/>
      </c>
    </row>
    <row r="77" spans="2:16" s="1" customFormat="1" ht="15.75">
      <c r="B77" s="14">
        <f>IF(C77="","",SUBTOTAL(3,C$9:C77))</f>
      </c>
      <c r="C77" s="28"/>
      <c r="D77" s="26"/>
      <c r="E77" s="27"/>
      <c r="F77" s="15"/>
      <c r="G77" s="46">
        <f t="shared" si="8"/>
      </c>
      <c r="I77"/>
      <c r="J77"/>
      <c r="K77"/>
      <c r="L77"/>
      <c r="M77"/>
      <c r="N77">
        <f t="shared" si="9"/>
      </c>
      <c r="O77">
        <f t="shared" si="6"/>
      </c>
      <c r="P77">
        <f t="shared" si="7"/>
      </c>
    </row>
    <row r="78" spans="2:16" s="1" customFormat="1" ht="15.75">
      <c r="B78" s="14">
        <f>IF(C78="","",SUBTOTAL(3,C$9:C78))</f>
      </c>
      <c r="C78" s="28"/>
      <c r="D78" s="26"/>
      <c r="E78" s="28"/>
      <c r="F78" s="15"/>
      <c r="G78" s="46">
        <f t="shared" si="8"/>
      </c>
      <c r="I78"/>
      <c r="J78"/>
      <c r="K78"/>
      <c r="L78"/>
      <c r="M78"/>
      <c r="N78">
        <f t="shared" si="9"/>
      </c>
      <c r="O78">
        <f t="shared" si="6"/>
      </c>
      <c r="P78">
        <f t="shared" si="7"/>
      </c>
    </row>
    <row r="79" spans="2:16" s="1" customFormat="1" ht="15.75">
      <c r="B79" s="14">
        <f>IF(C79="","",SUBTOTAL(3,C$9:C79))</f>
      </c>
      <c r="C79" s="28"/>
      <c r="D79" s="26"/>
      <c r="E79" s="27"/>
      <c r="F79" s="15"/>
      <c r="G79" s="46">
        <f t="shared" si="8"/>
      </c>
      <c r="I79"/>
      <c r="J79"/>
      <c r="K79"/>
      <c r="L79"/>
      <c r="M79"/>
      <c r="N79">
        <f t="shared" si="9"/>
      </c>
      <c r="O79">
        <f t="shared" si="6"/>
      </c>
      <c r="P79">
        <f t="shared" si="7"/>
      </c>
    </row>
    <row r="80" spans="2:16" s="1" customFormat="1" ht="15.75">
      <c r="B80" s="14">
        <f>IF(C80="","",SUBTOTAL(3,C$9:C80))</f>
      </c>
      <c r="C80" s="28"/>
      <c r="D80" s="26"/>
      <c r="E80" s="28"/>
      <c r="F80" s="15"/>
      <c r="G80" s="46">
        <f t="shared" si="8"/>
      </c>
      <c r="I80"/>
      <c r="J80"/>
      <c r="K80"/>
      <c r="L80"/>
      <c r="M80"/>
      <c r="N80">
        <f t="shared" si="9"/>
      </c>
      <c r="O80">
        <f t="shared" si="6"/>
      </c>
      <c r="P80">
        <f t="shared" si="7"/>
      </c>
    </row>
    <row r="81" spans="2:16" s="1" customFormat="1" ht="15.75">
      <c r="B81" s="14">
        <f>IF(C81="","",SUBTOTAL(3,C$9:C81))</f>
      </c>
      <c r="C81" s="28"/>
      <c r="D81" s="26"/>
      <c r="E81" s="27"/>
      <c r="F81" s="15"/>
      <c r="G81" s="46">
        <f t="shared" si="8"/>
      </c>
      <c r="I81"/>
      <c r="J81"/>
      <c r="K81"/>
      <c r="L81"/>
      <c r="M81"/>
      <c r="N81">
        <f t="shared" si="9"/>
      </c>
      <c r="O81">
        <f t="shared" si="6"/>
      </c>
      <c r="P81">
        <f t="shared" si="7"/>
      </c>
    </row>
    <row r="82" spans="2:16" s="1" customFormat="1" ht="15.75">
      <c r="B82" s="14">
        <f>IF(C82="","",SUBTOTAL(3,C$9:C82))</f>
      </c>
      <c r="C82" s="28"/>
      <c r="D82" s="26"/>
      <c r="E82" s="28"/>
      <c r="F82" s="15"/>
      <c r="G82" s="46">
        <f t="shared" si="8"/>
      </c>
      <c r="I82"/>
      <c r="J82"/>
      <c r="K82"/>
      <c r="L82"/>
      <c r="M82"/>
      <c r="N82">
        <f t="shared" si="9"/>
      </c>
      <c r="O82">
        <f t="shared" si="6"/>
      </c>
      <c r="P82">
        <f t="shared" si="7"/>
      </c>
    </row>
    <row r="83" spans="2:16" s="1" customFormat="1" ht="15.75">
      <c r="B83" s="14">
        <f>IF(C83="","",SUBTOTAL(3,C$9:C83))</f>
      </c>
      <c r="C83" s="28"/>
      <c r="D83" s="26"/>
      <c r="E83" s="27"/>
      <c r="F83" s="15"/>
      <c r="G83" s="46">
        <f t="shared" si="8"/>
      </c>
      <c r="I83"/>
      <c r="J83"/>
      <c r="K83"/>
      <c r="L83"/>
      <c r="M83"/>
      <c r="N83">
        <f t="shared" si="9"/>
      </c>
      <c r="O83">
        <f t="shared" si="6"/>
      </c>
      <c r="P83">
        <f t="shared" si="7"/>
      </c>
    </row>
    <row r="84" spans="2:16" s="1" customFormat="1" ht="15.75">
      <c r="B84" s="14">
        <f>IF(C84="","",SUBTOTAL(3,C$9:C84))</f>
      </c>
      <c r="C84" s="28"/>
      <c r="D84" s="26"/>
      <c r="E84" s="28"/>
      <c r="F84" s="15"/>
      <c r="G84" s="46">
        <f t="shared" si="8"/>
      </c>
      <c r="I84"/>
      <c r="J84"/>
      <c r="K84"/>
      <c r="L84"/>
      <c r="M84"/>
      <c r="N84">
        <f t="shared" si="9"/>
      </c>
      <c r="O84">
        <f t="shared" si="6"/>
      </c>
      <c r="P84">
        <f t="shared" si="7"/>
      </c>
    </row>
    <row r="85" spans="2:16" s="1" customFormat="1" ht="15.75">
      <c r="B85" s="14">
        <f>IF(C85="","",SUBTOTAL(3,C$9:C85))</f>
      </c>
      <c r="C85" s="28"/>
      <c r="D85" s="26"/>
      <c r="E85" s="27"/>
      <c r="F85" s="15"/>
      <c r="G85" s="46">
        <f t="shared" si="8"/>
      </c>
      <c r="I85"/>
      <c r="J85"/>
      <c r="K85"/>
      <c r="L85"/>
      <c r="M85"/>
      <c r="N85">
        <f t="shared" si="9"/>
      </c>
      <c r="O85">
        <f t="shared" si="6"/>
      </c>
      <c r="P85">
        <f t="shared" si="7"/>
      </c>
    </row>
    <row r="86" spans="2:16" s="1" customFormat="1" ht="15.75">
      <c r="B86" s="14">
        <f>IF(C86="","",SUBTOTAL(3,C$9:C86))</f>
      </c>
      <c r="C86" s="28"/>
      <c r="D86" s="26"/>
      <c r="E86" s="28"/>
      <c r="F86" s="15"/>
      <c r="G86" s="46">
        <f t="shared" si="8"/>
      </c>
      <c r="I86"/>
      <c r="J86"/>
      <c r="K86"/>
      <c r="L86"/>
      <c r="M86"/>
      <c r="N86">
        <f t="shared" si="9"/>
      </c>
      <c r="O86">
        <f t="shared" si="6"/>
      </c>
      <c r="P86">
        <f t="shared" si="7"/>
      </c>
    </row>
    <row r="87" spans="2:16" s="1" customFormat="1" ht="15.75">
      <c r="B87" s="14">
        <f>IF(C87="","",SUBTOTAL(3,C$9:C87))</f>
      </c>
      <c r="C87" s="28"/>
      <c r="D87" s="26"/>
      <c r="E87" s="27"/>
      <c r="F87" s="15"/>
      <c r="G87" s="46">
        <f t="shared" si="8"/>
      </c>
      <c r="I87"/>
      <c r="J87"/>
      <c r="K87"/>
      <c r="L87"/>
      <c r="M87"/>
      <c r="N87">
        <f t="shared" si="9"/>
      </c>
      <c r="O87">
        <f t="shared" si="6"/>
      </c>
      <c r="P87">
        <f t="shared" si="7"/>
      </c>
    </row>
    <row r="88" spans="2:16" s="1" customFormat="1" ht="15.75">
      <c r="B88" s="14">
        <f>IF(C88="","",SUBTOTAL(3,C$9:C88))</f>
      </c>
      <c r="C88" s="28"/>
      <c r="D88" s="26"/>
      <c r="E88" s="28"/>
      <c r="F88" s="15"/>
      <c r="G88" s="46">
        <f t="shared" si="8"/>
      </c>
      <c r="I88"/>
      <c r="J88"/>
      <c r="K88"/>
      <c r="L88"/>
      <c r="M88"/>
      <c r="N88">
        <f t="shared" si="9"/>
      </c>
      <c r="O88">
        <f t="shared" si="6"/>
      </c>
      <c r="P88">
        <f t="shared" si="7"/>
      </c>
    </row>
    <row r="89" spans="2:16" s="1" customFormat="1" ht="15.75">
      <c r="B89" s="14">
        <f>IF(C89="","",SUBTOTAL(3,C$9:C89))</f>
      </c>
      <c r="C89" s="28"/>
      <c r="D89" s="26"/>
      <c r="E89" s="27"/>
      <c r="F89" s="15"/>
      <c r="G89" s="46">
        <f t="shared" si="8"/>
      </c>
      <c r="I89"/>
      <c r="J89"/>
      <c r="K89"/>
      <c r="L89"/>
      <c r="M89"/>
      <c r="N89">
        <f t="shared" si="9"/>
      </c>
      <c r="O89">
        <f t="shared" si="6"/>
      </c>
      <c r="P89">
        <f t="shared" si="7"/>
      </c>
    </row>
    <row r="90" spans="2:16" s="1" customFormat="1" ht="15.75">
      <c r="B90" s="14">
        <f>IF(C90="","",SUBTOTAL(3,C$9:C90))</f>
      </c>
      <c r="C90" s="28"/>
      <c r="D90" s="26"/>
      <c r="E90" s="28"/>
      <c r="F90" s="15"/>
      <c r="G90" s="46">
        <f t="shared" si="8"/>
      </c>
      <c r="I90"/>
      <c r="J90"/>
      <c r="K90"/>
      <c r="L90"/>
      <c r="M90"/>
      <c r="N90">
        <f t="shared" si="9"/>
      </c>
      <c r="O90">
        <f t="shared" si="6"/>
      </c>
      <c r="P90">
        <f t="shared" si="7"/>
      </c>
    </row>
    <row r="91" spans="2:16" s="1" customFormat="1" ht="15.75">
      <c r="B91" s="14">
        <f>IF(C91="","",SUBTOTAL(3,C$9:C91))</f>
      </c>
      <c r="C91" s="28"/>
      <c r="D91" s="26"/>
      <c r="E91" s="27"/>
      <c r="F91" s="15"/>
      <c r="G91" s="46">
        <f t="shared" si="8"/>
      </c>
      <c r="I91"/>
      <c r="J91"/>
      <c r="K91"/>
      <c r="L91"/>
      <c r="M91"/>
      <c r="N91">
        <f t="shared" si="9"/>
      </c>
      <c r="O91">
        <f t="shared" si="6"/>
      </c>
      <c r="P91">
        <f t="shared" si="7"/>
      </c>
    </row>
    <row r="92" spans="2:16" s="1" customFormat="1" ht="15.75">
      <c r="B92" s="14">
        <f>IF(C92="","",SUBTOTAL(3,C$9:C92))</f>
      </c>
      <c r="C92" s="28"/>
      <c r="D92" s="26"/>
      <c r="E92" s="28"/>
      <c r="F92" s="15"/>
      <c r="G92" s="46">
        <f t="shared" si="8"/>
      </c>
      <c r="I92"/>
      <c r="J92"/>
      <c r="K92"/>
      <c r="L92"/>
      <c r="M92"/>
      <c r="N92">
        <f t="shared" si="9"/>
      </c>
      <c r="O92">
        <f t="shared" si="6"/>
      </c>
      <c r="P92">
        <f t="shared" si="7"/>
      </c>
    </row>
    <row r="93" spans="2:16" s="1" customFormat="1" ht="15.75">
      <c r="B93" s="14">
        <f>IF(C93="","",SUBTOTAL(3,C$9:C93))</f>
      </c>
      <c r="C93" s="28"/>
      <c r="D93" s="26"/>
      <c r="E93" s="27"/>
      <c r="F93" s="15"/>
      <c r="G93" s="46">
        <f t="shared" si="8"/>
      </c>
      <c r="I93"/>
      <c r="J93"/>
      <c r="K93"/>
      <c r="L93"/>
      <c r="M93"/>
      <c r="N93">
        <f t="shared" si="9"/>
      </c>
      <c r="O93">
        <f t="shared" si="6"/>
      </c>
      <c r="P93">
        <f t="shared" si="7"/>
      </c>
    </row>
    <row r="94" spans="2:16" s="1" customFormat="1" ht="15.75">
      <c r="B94" s="14">
        <f>IF(C94="","",SUBTOTAL(3,C$9:C94))</f>
      </c>
      <c r="C94" s="28"/>
      <c r="D94" s="26"/>
      <c r="E94" s="28"/>
      <c r="F94" s="15"/>
      <c r="G94" s="46">
        <f t="shared" si="8"/>
      </c>
      <c r="I94"/>
      <c r="J94"/>
      <c r="K94"/>
      <c r="L94"/>
      <c r="M94"/>
      <c r="N94">
        <f t="shared" si="9"/>
      </c>
      <c r="O94">
        <f t="shared" si="6"/>
      </c>
      <c r="P94">
        <f t="shared" si="7"/>
      </c>
    </row>
    <row r="95" spans="2:16" s="1" customFormat="1" ht="15.75">
      <c r="B95" s="14">
        <f>IF(C95="","",SUBTOTAL(3,C$9:C95))</f>
      </c>
      <c r="C95" s="28"/>
      <c r="D95" s="26"/>
      <c r="E95" s="27"/>
      <c r="F95" s="15"/>
      <c r="G95" s="46">
        <f t="shared" si="8"/>
      </c>
      <c r="I95"/>
      <c r="J95"/>
      <c r="K95"/>
      <c r="L95"/>
      <c r="M95"/>
      <c r="N95">
        <f t="shared" si="9"/>
      </c>
      <c r="O95">
        <f t="shared" si="6"/>
      </c>
      <c r="P95">
        <f t="shared" si="7"/>
      </c>
    </row>
    <row r="96" spans="2:16" s="1" customFormat="1" ht="15.75">
      <c r="B96" s="14">
        <f>IF(C96="","",SUBTOTAL(3,C$9:C96))</f>
      </c>
      <c r="C96" s="28"/>
      <c r="D96" s="26"/>
      <c r="E96" s="28"/>
      <c r="F96" s="15"/>
      <c r="G96" s="46">
        <f t="shared" si="8"/>
      </c>
      <c r="I96"/>
      <c r="J96"/>
      <c r="K96"/>
      <c r="L96"/>
      <c r="M96"/>
      <c r="N96">
        <f t="shared" si="9"/>
      </c>
      <c r="O96">
        <f t="shared" si="6"/>
      </c>
      <c r="P96">
        <f t="shared" si="7"/>
      </c>
    </row>
    <row r="97" spans="2:16" s="1" customFormat="1" ht="15.75">
      <c r="B97" s="14">
        <f>IF(C97="","",SUBTOTAL(3,C$9:C97))</f>
      </c>
      <c r="C97" s="28"/>
      <c r="D97" s="26"/>
      <c r="E97" s="27"/>
      <c r="F97" s="15"/>
      <c r="G97" s="46">
        <f t="shared" si="8"/>
      </c>
      <c r="I97"/>
      <c r="J97"/>
      <c r="K97"/>
      <c r="L97"/>
      <c r="M97"/>
      <c r="N97">
        <f t="shared" si="9"/>
      </c>
      <c r="O97">
        <f t="shared" si="6"/>
      </c>
      <c r="P97">
        <f t="shared" si="7"/>
      </c>
    </row>
    <row r="98" spans="2:16" s="1" customFormat="1" ht="15.75">
      <c r="B98" s="14">
        <f>IF(C98="","",SUBTOTAL(3,C$9:C98))</f>
      </c>
      <c r="C98" s="28"/>
      <c r="D98" s="26"/>
      <c r="E98" s="28"/>
      <c r="F98" s="15"/>
      <c r="G98" s="46">
        <f t="shared" si="8"/>
      </c>
      <c r="I98"/>
      <c r="J98"/>
      <c r="K98"/>
      <c r="L98"/>
      <c r="M98"/>
      <c r="N98">
        <f t="shared" si="9"/>
      </c>
      <c r="O98">
        <f t="shared" si="6"/>
      </c>
      <c r="P98">
        <f t="shared" si="7"/>
      </c>
    </row>
    <row r="99" spans="2:16" s="1" customFormat="1" ht="15.75">
      <c r="B99" s="14">
        <f>IF(C99="","",SUBTOTAL(3,C$9:C99))</f>
      </c>
      <c r="C99" s="28"/>
      <c r="D99" s="26"/>
      <c r="E99" s="27"/>
      <c r="F99" s="15"/>
      <c r="G99" s="46">
        <f t="shared" si="8"/>
      </c>
      <c r="I99"/>
      <c r="J99"/>
      <c r="K99"/>
      <c r="L99"/>
      <c r="M99"/>
      <c r="N99">
        <f t="shared" si="9"/>
      </c>
      <c r="O99">
        <f t="shared" si="6"/>
      </c>
      <c r="P99">
        <f t="shared" si="7"/>
      </c>
    </row>
    <row r="100" spans="2:16" s="1" customFormat="1" ht="15.75">
      <c r="B100" s="14">
        <f>IF(C100="","",SUBTOTAL(3,C$9:C100))</f>
      </c>
      <c r="C100" s="28"/>
      <c r="D100" s="26"/>
      <c r="E100" s="28"/>
      <c r="F100" s="15"/>
      <c r="G100" s="46">
        <f t="shared" si="8"/>
      </c>
      <c r="I100"/>
      <c r="J100"/>
      <c r="K100"/>
      <c r="L100"/>
      <c r="M100"/>
      <c r="N100">
        <f t="shared" si="9"/>
      </c>
      <c r="O100">
        <f t="shared" si="6"/>
      </c>
      <c r="P100">
        <f t="shared" si="7"/>
      </c>
    </row>
    <row r="101" spans="2:16" s="1" customFormat="1" ht="15.75">
      <c r="B101" s="14">
        <f>IF(C101="","",SUBTOTAL(3,C$9:C101))</f>
      </c>
      <c r="C101" s="28"/>
      <c r="D101" s="26"/>
      <c r="E101" s="27"/>
      <c r="F101" s="15"/>
      <c r="G101" s="46">
        <f t="shared" si="8"/>
      </c>
      <c r="I101"/>
      <c r="J101"/>
      <c r="K101"/>
      <c r="L101"/>
      <c r="M101"/>
      <c r="N101">
        <f t="shared" si="9"/>
      </c>
      <c r="O101">
        <f t="shared" si="6"/>
      </c>
      <c r="P101">
        <f t="shared" si="7"/>
      </c>
    </row>
    <row r="102" spans="2:16" s="1" customFormat="1" ht="15.75">
      <c r="B102" s="14">
        <f>IF(C102="","",SUBTOTAL(3,C$9:C102))</f>
      </c>
      <c r="C102" s="28"/>
      <c r="D102" s="26"/>
      <c r="E102" s="28"/>
      <c r="F102" s="15"/>
      <c r="G102" s="46">
        <f t="shared" si="8"/>
      </c>
      <c r="I102"/>
      <c r="J102"/>
      <c r="K102"/>
      <c r="L102"/>
      <c r="M102"/>
      <c r="N102">
        <f t="shared" si="9"/>
      </c>
      <c r="O102">
        <f t="shared" si="6"/>
      </c>
      <c r="P102">
        <f t="shared" si="7"/>
      </c>
    </row>
    <row r="103" spans="2:16" s="1" customFormat="1" ht="15.75">
      <c r="B103" s="14">
        <f>IF(C103="","",SUBTOTAL(3,C$9:C103))</f>
      </c>
      <c r="C103" s="28"/>
      <c r="D103" s="26"/>
      <c r="E103" s="27"/>
      <c r="F103" s="15"/>
      <c r="G103" s="46">
        <f t="shared" si="8"/>
      </c>
      <c r="I103"/>
      <c r="J103"/>
      <c r="K103"/>
      <c r="L103"/>
      <c r="M103"/>
      <c r="N103">
        <f t="shared" si="9"/>
      </c>
      <c r="O103">
        <f t="shared" si="6"/>
      </c>
      <c r="P103">
        <f t="shared" si="7"/>
      </c>
    </row>
    <row r="104" spans="2:16" s="1" customFormat="1" ht="15.75">
      <c r="B104" s="14">
        <f>IF(C104="","",SUBTOTAL(3,C$9:C104))</f>
      </c>
      <c r="C104" s="28"/>
      <c r="D104" s="26"/>
      <c r="E104" s="28"/>
      <c r="F104" s="15"/>
      <c r="G104" s="46">
        <f t="shared" si="8"/>
      </c>
      <c r="I104"/>
      <c r="J104"/>
      <c r="K104"/>
      <c r="L104"/>
      <c r="M104"/>
      <c r="N104">
        <f t="shared" si="9"/>
      </c>
      <c r="O104">
        <f t="shared" si="6"/>
      </c>
      <c r="P104">
        <f t="shared" si="7"/>
      </c>
    </row>
    <row r="105" spans="2:16" s="1" customFormat="1" ht="15.75">
      <c r="B105" s="14">
        <f>IF(C105="","",SUBTOTAL(3,C$9:C105))</f>
      </c>
      <c r="C105" s="28"/>
      <c r="D105" s="26"/>
      <c r="E105" s="27"/>
      <c r="F105" s="15"/>
      <c r="G105" s="46">
        <f t="shared" si="8"/>
      </c>
      <c r="I105"/>
      <c r="J105"/>
      <c r="K105"/>
      <c r="L105"/>
      <c r="M105"/>
      <c r="N105">
        <f t="shared" si="9"/>
      </c>
      <c r="O105">
        <f aca="true" t="shared" si="10" ref="O105:O136">IF(N105="","",VLOOKUP(N105,odgrupy,2,0))</f>
      </c>
      <c r="P105">
        <f aca="true" t="shared" si="11" ref="P105:P136">IF(O105="","",VLOOKUP(O105,kategoria,2,0))</f>
      </c>
    </row>
    <row r="106" spans="2:16" s="1" customFormat="1" ht="15.75">
      <c r="B106" s="14">
        <f>IF(C106="","",SUBTOTAL(3,C$9:C106))</f>
      </c>
      <c r="C106" s="28"/>
      <c r="D106" s="26"/>
      <c r="E106" s="28"/>
      <c r="F106" s="15"/>
      <c r="G106" s="46">
        <f t="shared" si="8"/>
      </c>
      <c r="I106"/>
      <c r="J106"/>
      <c r="K106"/>
      <c r="L106"/>
      <c r="M106"/>
      <c r="N106">
        <f t="shared" si="9"/>
      </c>
      <c r="O106">
        <f t="shared" si="10"/>
      </c>
      <c r="P106">
        <f t="shared" si="11"/>
      </c>
    </row>
    <row r="107" spans="2:16" s="1" customFormat="1" ht="15.75">
      <c r="B107" s="14">
        <f>IF(C107="","",SUBTOTAL(3,C$9:C107))</f>
      </c>
      <c r="C107" s="28"/>
      <c r="D107" s="26"/>
      <c r="E107" s="27"/>
      <c r="F107" s="15"/>
      <c r="G107" s="46">
        <f t="shared" si="8"/>
      </c>
      <c r="I107"/>
      <c r="J107"/>
      <c r="K107"/>
      <c r="L107"/>
      <c r="M107"/>
      <c r="N107">
        <f t="shared" si="9"/>
      </c>
      <c r="O107">
        <f t="shared" si="10"/>
      </c>
      <c r="P107">
        <f t="shared" si="11"/>
      </c>
    </row>
    <row r="108" spans="2:16" s="1" customFormat="1" ht="15.75">
      <c r="B108" s="14">
        <f>IF(C108="","",SUBTOTAL(3,C$9:C108))</f>
      </c>
      <c r="C108" s="28"/>
      <c r="D108" s="26"/>
      <c r="E108" s="28"/>
      <c r="F108" s="15"/>
      <c r="G108" s="46">
        <f t="shared" si="8"/>
      </c>
      <c r="I108"/>
      <c r="J108"/>
      <c r="K108"/>
      <c r="L108"/>
      <c r="M108"/>
      <c r="N108">
        <f t="shared" si="9"/>
      </c>
      <c r="O108">
        <f t="shared" si="10"/>
      </c>
      <c r="P108">
        <f t="shared" si="11"/>
      </c>
    </row>
    <row r="109" spans="2:16" s="1" customFormat="1" ht="15.75">
      <c r="B109" s="14">
        <f>IF(C109="","",SUBTOTAL(3,C$9:C109))</f>
      </c>
      <c r="C109" s="28"/>
      <c r="D109" s="26"/>
      <c r="E109" s="27"/>
      <c r="F109" s="15"/>
      <c r="G109" s="46">
        <f t="shared" si="8"/>
      </c>
      <c r="I109"/>
      <c r="J109"/>
      <c r="K109"/>
      <c r="L109"/>
      <c r="M109"/>
      <c r="N109">
        <f t="shared" si="9"/>
      </c>
      <c r="O109">
        <f t="shared" si="10"/>
      </c>
      <c r="P109">
        <f t="shared" si="11"/>
      </c>
    </row>
    <row r="110" spans="2:16" s="1" customFormat="1" ht="15.75">
      <c r="B110" s="14">
        <f>IF(C110="","",SUBTOTAL(3,C$9:C110))</f>
      </c>
      <c r="C110" s="28"/>
      <c r="D110" s="26"/>
      <c r="E110" s="28"/>
      <c r="F110" s="15"/>
      <c r="G110" s="46">
        <f t="shared" si="8"/>
      </c>
      <c r="I110"/>
      <c r="J110"/>
      <c r="K110"/>
      <c r="L110"/>
      <c r="M110"/>
      <c r="N110">
        <f t="shared" si="9"/>
      </c>
      <c r="O110">
        <f t="shared" si="10"/>
      </c>
      <c r="P110">
        <f t="shared" si="11"/>
      </c>
    </row>
    <row r="111" spans="2:16" s="1" customFormat="1" ht="15.75">
      <c r="B111" s="14">
        <f>IF(C111="","",SUBTOTAL(3,C$9:C111))</f>
      </c>
      <c r="C111" s="28"/>
      <c r="D111" s="26"/>
      <c r="E111" s="27"/>
      <c r="F111" s="15"/>
      <c r="G111" s="46">
        <f t="shared" si="8"/>
      </c>
      <c r="I111"/>
      <c r="J111"/>
      <c r="K111"/>
      <c r="L111"/>
      <c r="M111"/>
      <c r="N111">
        <f t="shared" si="9"/>
      </c>
      <c r="O111">
        <f t="shared" si="10"/>
      </c>
      <c r="P111">
        <f t="shared" si="11"/>
      </c>
    </row>
    <row r="112" spans="2:16" s="1" customFormat="1" ht="15.75">
      <c r="B112" s="14">
        <f>IF(C112="","",SUBTOTAL(3,C$9:C112))</f>
      </c>
      <c r="C112" s="28"/>
      <c r="D112" s="26"/>
      <c r="E112" s="28"/>
      <c r="F112" s="15"/>
      <c r="G112" s="46">
        <f t="shared" si="8"/>
      </c>
      <c r="I112"/>
      <c r="J112"/>
      <c r="K112"/>
      <c r="L112"/>
      <c r="M112"/>
      <c r="N112">
        <f t="shared" si="9"/>
      </c>
      <c r="O112">
        <f t="shared" si="10"/>
      </c>
      <c r="P112">
        <f t="shared" si="11"/>
      </c>
    </row>
    <row r="113" spans="2:16" s="1" customFormat="1" ht="15.75">
      <c r="B113" s="14">
        <f>IF(C113="","",SUBTOTAL(3,C$9:C113))</f>
      </c>
      <c r="C113" s="28"/>
      <c r="D113" s="26"/>
      <c r="E113" s="27"/>
      <c r="F113" s="15"/>
      <c r="G113" s="46">
        <f t="shared" si="8"/>
      </c>
      <c r="I113"/>
      <c r="J113"/>
      <c r="K113"/>
      <c r="L113"/>
      <c r="M113"/>
      <c r="N113">
        <f t="shared" si="9"/>
      </c>
      <c r="O113">
        <f t="shared" si="10"/>
      </c>
      <c r="P113">
        <f t="shared" si="11"/>
      </c>
    </row>
    <row r="114" spans="2:16" s="1" customFormat="1" ht="15.75">
      <c r="B114" s="14">
        <f>IF(C114="","",SUBTOTAL(3,C$9:C114))</f>
      </c>
      <c r="C114" s="28"/>
      <c r="D114" s="26"/>
      <c r="E114" s="28"/>
      <c r="F114" s="15"/>
      <c r="G114" s="46">
        <f t="shared" si="8"/>
      </c>
      <c r="I114"/>
      <c r="J114"/>
      <c r="K114"/>
      <c r="L114"/>
      <c r="M114"/>
      <c r="N114">
        <f t="shared" si="9"/>
      </c>
      <c r="O114">
        <f t="shared" si="10"/>
      </c>
      <c r="P114">
        <f t="shared" si="11"/>
      </c>
    </row>
    <row r="115" spans="2:16" s="1" customFormat="1" ht="15.75">
      <c r="B115" s="14">
        <f>IF(C115="","",SUBTOTAL(3,C$9:C115))</f>
      </c>
      <c r="C115" s="28"/>
      <c r="D115" s="26"/>
      <c r="E115" s="27"/>
      <c r="F115" s="15"/>
      <c r="G115" s="46">
        <f t="shared" si="8"/>
      </c>
      <c r="I115"/>
      <c r="J115"/>
      <c r="K115"/>
      <c r="L115"/>
      <c r="M115"/>
      <c r="N115">
        <f t="shared" si="9"/>
      </c>
      <c r="O115">
        <f t="shared" si="10"/>
      </c>
      <c r="P115">
        <f t="shared" si="11"/>
      </c>
    </row>
    <row r="116" spans="2:16" s="1" customFormat="1" ht="15.75">
      <c r="B116" s="14">
        <f>IF(C116="","",SUBTOTAL(3,C$9:C116))</f>
      </c>
      <c r="C116" s="28"/>
      <c r="D116" s="26"/>
      <c r="E116" s="28"/>
      <c r="F116" s="15"/>
      <c r="G116" s="46">
        <f t="shared" si="8"/>
      </c>
      <c r="I116"/>
      <c r="J116"/>
      <c r="K116"/>
      <c r="L116"/>
      <c r="M116"/>
      <c r="N116">
        <f t="shared" si="9"/>
      </c>
      <c r="O116">
        <f t="shared" si="10"/>
      </c>
      <c r="P116">
        <f t="shared" si="11"/>
      </c>
    </row>
    <row r="117" spans="2:16" s="1" customFormat="1" ht="15.75">
      <c r="B117" s="14">
        <f>IF(C117="","",SUBTOTAL(3,C$9:C117))</f>
      </c>
      <c r="C117" s="28"/>
      <c r="D117" s="26"/>
      <c r="E117" s="27"/>
      <c r="F117" s="15"/>
      <c r="G117" s="46">
        <f t="shared" si="8"/>
      </c>
      <c r="I117"/>
      <c r="J117"/>
      <c r="K117"/>
      <c r="L117"/>
      <c r="M117"/>
      <c r="N117">
        <f t="shared" si="9"/>
      </c>
      <c r="O117">
        <f t="shared" si="10"/>
      </c>
      <c r="P117">
        <f t="shared" si="11"/>
      </c>
    </row>
    <row r="118" spans="2:16" s="1" customFormat="1" ht="15.75">
      <c r="B118" s="14">
        <f>IF(C118="","",SUBTOTAL(3,C$9:C118))</f>
      </c>
      <c r="C118" s="28"/>
      <c r="D118" s="26"/>
      <c r="E118" s="28"/>
      <c r="F118" s="15"/>
      <c r="G118" s="46">
        <f t="shared" si="8"/>
      </c>
      <c r="I118"/>
      <c r="J118"/>
      <c r="K118"/>
      <c r="L118"/>
      <c r="M118"/>
      <c r="N118">
        <f t="shared" si="9"/>
      </c>
      <c r="O118">
        <f t="shared" si="10"/>
      </c>
      <c r="P118">
        <f t="shared" si="11"/>
      </c>
    </row>
    <row r="119" spans="2:16" s="1" customFormat="1" ht="15.75">
      <c r="B119" s="14">
        <f>IF(C119="","",SUBTOTAL(3,C$9:C119))</f>
      </c>
      <c r="C119" s="28"/>
      <c r="D119" s="26"/>
      <c r="E119" s="27"/>
      <c r="F119" s="15"/>
      <c r="G119" s="46">
        <f t="shared" si="8"/>
      </c>
      <c r="I119"/>
      <c r="J119"/>
      <c r="K119"/>
      <c r="L119"/>
      <c r="M119"/>
      <c r="N119">
        <f t="shared" si="9"/>
      </c>
      <c r="O119">
        <f t="shared" si="10"/>
      </c>
      <c r="P119">
        <f t="shared" si="11"/>
      </c>
    </row>
    <row r="120" spans="2:16" s="1" customFormat="1" ht="15.75">
      <c r="B120" s="14">
        <f>IF(C120="","",SUBTOTAL(3,C$9:C120))</f>
      </c>
      <c r="C120" s="28"/>
      <c r="D120" s="26"/>
      <c r="E120" s="28"/>
      <c r="F120" s="15"/>
      <c r="G120" s="46">
        <f t="shared" si="8"/>
      </c>
      <c r="I120"/>
      <c r="J120"/>
      <c r="K120"/>
      <c r="L120"/>
      <c r="M120"/>
      <c r="N120">
        <f t="shared" si="9"/>
      </c>
      <c r="O120">
        <f t="shared" si="10"/>
      </c>
      <c r="P120">
        <f t="shared" si="11"/>
      </c>
    </row>
    <row r="121" spans="2:16" s="1" customFormat="1" ht="15.75">
      <c r="B121" s="14">
        <f>IF(C121="","",SUBTOTAL(3,C$9:C121))</f>
      </c>
      <c r="C121" s="28"/>
      <c r="D121" s="26"/>
      <c r="E121" s="27"/>
      <c r="F121" s="15"/>
      <c r="G121" s="46">
        <f t="shared" si="8"/>
      </c>
      <c r="I121"/>
      <c r="J121"/>
      <c r="K121"/>
      <c r="L121"/>
      <c r="M121"/>
      <c r="N121">
        <f t="shared" si="9"/>
      </c>
      <c r="O121">
        <f t="shared" si="10"/>
      </c>
      <c r="P121">
        <f t="shared" si="11"/>
      </c>
    </row>
    <row r="122" spans="2:16" s="1" customFormat="1" ht="15.75">
      <c r="B122" s="14">
        <f>IF(C122="","",SUBTOTAL(3,C$9:C122))</f>
      </c>
      <c r="C122" s="28"/>
      <c r="D122" s="26"/>
      <c r="E122" s="28"/>
      <c r="F122" s="15"/>
      <c r="G122" s="46">
        <f t="shared" si="8"/>
      </c>
      <c r="I122"/>
      <c r="J122"/>
      <c r="K122"/>
      <c r="L122"/>
      <c r="M122"/>
      <c r="N122">
        <f t="shared" si="9"/>
      </c>
      <c r="O122">
        <f t="shared" si="10"/>
      </c>
      <c r="P122">
        <f t="shared" si="11"/>
      </c>
    </row>
    <row r="123" spans="2:16" s="1" customFormat="1" ht="15.75">
      <c r="B123" s="14">
        <f>IF(C123="","",SUBTOTAL(3,C$9:C123))</f>
      </c>
      <c r="C123" s="28"/>
      <c r="D123" s="26"/>
      <c r="E123" s="27"/>
      <c r="F123" s="15"/>
      <c r="G123" s="46">
        <f t="shared" si="8"/>
      </c>
      <c r="I123"/>
      <c r="J123"/>
      <c r="K123"/>
      <c r="L123"/>
      <c r="M123"/>
      <c r="N123">
        <f t="shared" si="9"/>
      </c>
      <c r="O123">
        <f t="shared" si="10"/>
      </c>
      <c r="P123">
        <f t="shared" si="11"/>
      </c>
    </row>
    <row r="124" spans="2:16" s="1" customFormat="1" ht="15.75">
      <c r="B124" s="14">
        <f>IF(C124="","",SUBTOTAL(3,C$9:C124))</f>
      </c>
      <c r="C124" s="28"/>
      <c r="D124" s="26"/>
      <c r="E124" s="28"/>
      <c r="F124" s="15"/>
      <c r="G124" s="46">
        <f t="shared" si="8"/>
      </c>
      <c r="I124"/>
      <c r="J124"/>
      <c r="K124"/>
      <c r="L124"/>
      <c r="M124"/>
      <c r="N124">
        <f t="shared" si="9"/>
      </c>
      <c r="O124">
        <f t="shared" si="10"/>
      </c>
      <c r="P124">
        <f t="shared" si="11"/>
      </c>
    </row>
    <row r="125" spans="2:16" s="1" customFormat="1" ht="15.75">
      <c r="B125" s="14">
        <f>IF(C125="","",SUBTOTAL(3,C$9:C125))</f>
      </c>
      <c r="C125" s="28"/>
      <c r="D125" s="26"/>
      <c r="E125" s="27"/>
      <c r="F125" s="15"/>
      <c r="G125" s="46">
        <f t="shared" si="8"/>
      </c>
      <c r="I125"/>
      <c r="J125"/>
      <c r="K125"/>
      <c r="L125"/>
      <c r="M125"/>
      <c r="N125">
        <f t="shared" si="9"/>
      </c>
      <c r="O125">
        <f t="shared" si="10"/>
      </c>
      <c r="P125">
        <f t="shared" si="11"/>
      </c>
    </row>
    <row r="126" spans="2:16" s="1" customFormat="1" ht="15.75">
      <c r="B126" s="14">
        <f>IF(C126="","",SUBTOTAL(3,C$9:C126))</f>
      </c>
      <c r="C126" s="28"/>
      <c r="D126" s="26"/>
      <c r="E126" s="28"/>
      <c r="F126" s="15"/>
      <c r="G126" s="46">
        <f t="shared" si="8"/>
      </c>
      <c r="I126"/>
      <c r="J126"/>
      <c r="K126"/>
      <c r="L126"/>
      <c r="M126"/>
      <c r="N126">
        <f t="shared" si="9"/>
      </c>
      <c r="O126">
        <f t="shared" si="10"/>
      </c>
      <c r="P126">
        <f t="shared" si="11"/>
      </c>
    </row>
    <row r="127" spans="2:16" s="1" customFormat="1" ht="15.75">
      <c r="B127" s="14">
        <f>IF(C127="","",SUBTOTAL(3,C$9:C127))</f>
      </c>
      <c r="C127" s="28"/>
      <c r="D127" s="26"/>
      <c r="E127" s="27"/>
      <c r="F127" s="15"/>
      <c r="G127" s="46">
        <f t="shared" si="8"/>
      </c>
      <c r="I127"/>
      <c r="J127"/>
      <c r="K127"/>
      <c r="L127"/>
      <c r="M127"/>
      <c r="N127">
        <f t="shared" si="9"/>
      </c>
      <c r="O127">
        <f t="shared" si="10"/>
      </c>
      <c r="P127">
        <f t="shared" si="11"/>
      </c>
    </row>
    <row r="128" spans="2:16" s="1" customFormat="1" ht="15.75">
      <c r="B128" s="14">
        <f>IF(C128="","",SUBTOTAL(3,C$9:C128))</f>
      </c>
      <c r="C128" s="28"/>
      <c r="D128" s="26"/>
      <c r="E128" s="28"/>
      <c r="F128" s="15"/>
      <c r="G128" s="46">
        <f t="shared" si="8"/>
      </c>
      <c r="I128"/>
      <c r="J128"/>
      <c r="K128"/>
      <c r="L128"/>
      <c r="M128"/>
      <c r="N128">
        <f t="shared" si="9"/>
      </c>
      <c r="O128">
        <f t="shared" si="10"/>
      </c>
      <c r="P128">
        <f t="shared" si="11"/>
      </c>
    </row>
    <row r="129" spans="2:16" s="1" customFormat="1" ht="15.75">
      <c r="B129" s="14">
        <f>IF(C129="","",SUBTOTAL(3,C$9:C129))</f>
      </c>
      <c r="C129" s="28"/>
      <c r="D129" s="26"/>
      <c r="E129" s="27"/>
      <c r="F129" s="15"/>
      <c r="G129" s="46">
        <f t="shared" si="8"/>
      </c>
      <c r="I129"/>
      <c r="J129"/>
      <c r="K129"/>
      <c r="L129"/>
      <c r="M129"/>
      <c r="N129">
        <f t="shared" si="9"/>
      </c>
      <c r="O129">
        <f t="shared" si="10"/>
      </c>
      <c r="P129">
        <f t="shared" si="11"/>
      </c>
    </row>
    <row r="130" spans="2:16" s="1" customFormat="1" ht="15.75">
      <c r="B130" s="14">
        <f>IF(C130="","",SUBTOTAL(3,C$9:C130))</f>
      </c>
      <c r="C130" s="28"/>
      <c r="D130" s="26"/>
      <c r="E130" s="28"/>
      <c r="F130" s="15"/>
      <c r="G130" s="46">
        <f t="shared" si="8"/>
      </c>
      <c r="I130"/>
      <c r="J130"/>
      <c r="K130"/>
      <c r="L130"/>
      <c r="M130"/>
      <c r="N130">
        <f t="shared" si="9"/>
      </c>
      <c r="O130">
        <f t="shared" si="10"/>
      </c>
      <c r="P130">
        <f t="shared" si="11"/>
      </c>
    </row>
    <row r="131" spans="2:16" s="1" customFormat="1" ht="15.75">
      <c r="B131" s="14">
        <f>IF(C131="","",SUBTOTAL(3,C$9:C131))</f>
      </c>
      <c r="C131" s="28"/>
      <c r="D131" s="26"/>
      <c r="E131" s="27"/>
      <c r="F131" s="15"/>
      <c r="G131" s="46">
        <f t="shared" si="8"/>
      </c>
      <c r="I131"/>
      <c r="J131"/>
      <c r="K131"/>
      <c r="L131"/>
      <c r="M131"/>
      <c r="N131">
        <f t="shared" si="9"/>
      </c>
      <c r="O131">
        <f t="shared" si="10"/>
      </c>
      <c r="P131">
        <f t="shared" si="11"/>
      </c>
    </row>
    <row r="132" spans="2:16" s="1" customFormat="1" ht="15.75">
      <c r="B132" s="14">
        <f>IF(C132="","",SUBTOTAL(3,C$9:C132))</f>
      </c>
      <c r="C132" s="28"/>
      <c r="D132" s="26"/>
      <c r="E132" s="28"/>
      <c r="F132" s="15"/>
      <c r="G132" s="46">
        <f t="shared" si="8"/>
      </c>
      <c r="I132"/>
      <c r="J132"/>
      <c r="K132"/>
      <c r="L132"/>
      <c r="M132"/>
      <c r="N132">
        <f t="shared" si="9"/>
      </c>
      <c r="O132">
        <f t="shared" si="10"/>
      </c>
      <c r="P132">
        <f t="shared" si="11"/>
      </c>
    </row>
    <row r="133" spans="2:16" s="1" customFormat="1" ht="15.75">
      <c r="B133" s="14">
        <f>IF(C133="","",SUBTOTAL(3,C$9:C133))</f>
      </c>
      <c r="C133" s="28"/>
      <c r="D133" s="26"/>
      <c r="E133" s="28"/>
      <c r="F133" s="15"/>
      <c r="G133" s="46">
        <f t="shared" si="8"/>
      </c>
      <c r="I133"/>
      <c r="J133"/>
      <c r="K133"/>
      <c r="L133"/>
      <c r="M133"/>
      <c r="N133">
        <f t="shared" si="9"/>
      </c>
      <c r="O133">
        <f t="shared" si="10"/>
      </c>
      <c r="P133">
        <f t="shared" si="11"/>
      </c>
    </row>
    <row r="134" spans="2:16" s="1" customFormat="1" ht="15.75">
      <c r="B134" s="14">
        <f>IF(C134="","",SUBTOTAL(3,C$9:C134))</f>
      </c>
      <c r="C134" s="28"/>
      <c r="D134" s="26"/>
      <c r="E134" s="27"/>
      <c r="F134" s="15"/>
      <c r="G134" s="46">
        <f t="shared" si="8"/>
      </c>
      <c r="I134"/>
      <c r="J134"/>
      <c r="K134"/>
      <c r="L134"/>
      <c r="M134"/>
      <c r="N134">
        <f t="shared" si="9"/>
      </c>
      <c r="O134">
        <f t="shared" si="10"/>
      </c>
      <c r="P134">
        <f t="shared" si="11"/>
      </c>
    </row>
    <row r="135" spans="2:16" s="1" customFormat="1" ht="15.75">
      <c r="B135" s="14">
        <f>IF(C135="","",SUBTOTAL(3,C$9:C135))</f>
      </c>
      <c r="C135" s="28"/>
      <c r="D135" s="26"/>
      <c r="E135" s="28"/>
      <c r="F135" s="15"/>
      <c r="G135" s="46">
        <f t="shared" si="8"/>
      </c>
      <c r="I135"/>
      <c r="J135"/>
      <c r="K135"/>
      <c r="L135"/>
      <c r="M135"/>
      <c r="N135">
        <f t="shared" si="9"/>
      </c>
      <c r="O135">
        <f t="shared" si="10"/>
      </c>
      <c r="P135">
        <f t="shared" si="11"/>
      </c>
    </row>
    <row r="136" spans="2:16" s="1" customFormat="1" ht="15.75">
      <c r="B136" s="14">
        <f>IF(C136="","",SUBTOTAL(3,C$9:C136))</f>
      </c>
      <c r="C136" s="28"/>
      <c r="D136" s="26"/>
      <c r="E136" s="27"/>
      <c r="F136" s="15"/>
      <c r="G136" s="46">
        <f t="shared" si="8"/>
      </c>
      <c r="I136"/>
      <c r="J136"/>
      <c r="K136"/>
      <c r="L136"/>
      <c r="M136"/>
      <c r="N136">
        <f t="shared" si="9"/>
      </c>
      <c r="O136">
        <f t="shared" si="10"/>
      </c>
      <c r="P136">
        <f t="shared" si="11"/>
      </c>
    </row>
    <row r="137" spans="2:16" s="1" customFormat="1" ht="15.75">
      <c r="B137" s="14">
        <f>IF(C137="","",SUBTOTAL(3,C$9:C137))</f>
      </c>
      <c r="C137" s="28"/>
      <c r="D137" s="26"/>
      <c r="E137" s="28"/>
      <c r="F137" s="15"/>
      <c r="G137" s="46">
        <f t="shared" si="8"/>
      </c>
      <c r="I137"/>
      <c r="J137"/>
      <c r="K137"/>
      <c r="L137"/>
      <c r="M137"/>
      <c r="N137">
        <f t="shared" si="9"/>
      </c>
      <c r="O137">
        <f aca="true" t="shared" si="12" ref="O137:O168">IF(N137="","",VLOOKUP(N137,odgrupy,2,0))</f>
      </c>
      <c r="P137">
        <f aca="true" t="shared" si="13" ref="P137:P168">IF(O137="","",VLOOKUP(O137,kategoria,2,0))</f>
      </c>
    </row>
    <row r="138" spans="2:16" s="1" customFormat="1" ht="15.75">
      <c r="B138" s="14">
        <f>IF(C138="","",SUBTOTAL(3,C$9:C138))</f>
      </c>
      <c r="C138" s="28"/>
      <c r="D138" s="26"/>
      <c r="E138" s="27"/>
      <c r="F138" s="15"/>
      <c r="G138" s="46">
        <f aca="true" t="shared" si="14" ref="G138:G186">IF(O138="","",O138&amp;" - "&amp;P138)</f>
      </c>
      <c r="I138"/>
      <c r="J138"/>
      <c r="K138"/>
      <c r="L138"/>
      <c r="M138"/>
      <c r="N138">
        <f aca="true" t="shared" si="15" ref="N138:N188">IF(D138="","",D138&amp;" "&amp;F138)</f>
      </c>
      <c r="O138">
        <f t="shared" si="12"/>
      </c>
      <c r="P138">
        <f t="shared" si="13"/>
      </c>
    </row>
    <row r="139" spans="2:16" s="1" customFormat="1" ht="15.75">
      <c r="B139" s="14">
        <f>IF(C139="","",SUBTOTAL(3,C$9:C139))</f>
      </c>
      <c r="C139" s="28"/>
      <c r="D139" s="26"/>
      <c r="E139" s="28"/>
      <c r="F139" s="15"/>
      <c r="G139" s="46">
        <f t="shared" si="14"/>
      </c>
      <c r="I139"/>
      <c r="J139"/>
      <c r="K139"/>
      <c r="L139"/>
      <c r="M139"/>
      <c r="N139">
        <f t="shared" si="15"/>
      </c>
      <c r="O139">
        <f t="shared" si="12"/>
      </c>
      <c r="P139">
        <f t="shared" si="13"/>
      </c>
    </row>
    <row r="140" spans="2:16" s="1" customFormat="1" ht="15.75">
      <c r="B140" s="14">
        <f>IF(C140="","",SUBTOTAL(3,C$9:C140))</f>
      </c>
      <c r="C140" s="28"/>
      <c r="D140" s="26"/>
      <c r="E140" s="27"/>
      <c r="F140" s="15"/>
      <c r="G140" s="46">
        <f t="shared" si="14"/>
      </c>
      <c r="I140"/>
      <c r="J140"/>
      <c r="K140"/>
      <c r="L140"/>
      <c r="M140"/>
      <c r="N140">
        <f t="shared" si="15"/>
      </c>
      <c r="O140">
        <f t="shared" si="12"/>
      </c>
      <c r="P140">
        <f t="shared" si="13"/>
      </c>
    </row>
    <row r="141" spans="2:16" s="1" customFormat="1" ht="15.75">
      <c r="B141" s="14">
        <f>IF(C141="","",SUBTOTAL(3,C$9:C141))</f>
      </c>
      <c r="C141" s="28"/>
      <c r="D141" s="26"/>
      <c r="E141" s="28"/>
      <c r="F141" s="15"/>
      <c r="G141" s="46">
        <f t="shared" si="14"/>
      </c>
      <c r="I141"/>
      <c r="J141"/>
      <c r="K141"/>
      <c r="L141"/>
      <c r="M141"/>
      <c r="N141">
        <f t="shared" si="15"/>
      </c>
      <c r="O141">
        <f t="shared" si="12"/>
      </c>
      <c r="P141">
        <f t="shared" si="13"/>
      </c>
    </row>
    <row r="142" spans="2:16" s="1" customFormat="1" ht="15.75">
      <c r="B142" s="14">
        <f>IF(C142="","",SUBTOTAL(3,C$9:C142))</f>
      </c>
      <c r="C142" s="28"/>
      <c r="D142" s="26"/>
      <c r="E142" s="27"/>
      <c r="F142" s="15"/>
      <c r="G142" s="46">
        <f t="shared" si="14"/>
      </c>
      <c r="I142"/>
      <c r="J142"/>
      <c r="K142"/>
      <c r="L142"/>
      <c r="M142"/>
      <c r="N142">
        <f t="shared" si="15"/>
      </c>
      <c r="O142">
        <f t="shared" si="12"/>
      </c>
      <c r="P142">
        <f t="shared" si="13"/>
      </c>
    </row>
    <row r="143" spans="2:16" s="1" customFormat="1" ht="15.75">
      <c r="B143" s="14">
        <f>IF(C143="","",SUBTOTAL(3,C$9:C143))</f>
      </c>
      <c r="C143" s="28"/>
      <c r="D143" s="26"/>
      <c r="E143" s="28"/>
      <c r="F143" s="15"/>
      <c r="G143" s="46">
        <f t="shared" si="14"/>
      </c>
      <c r="I143"/>
      <c r="J143"/>
      <c r="K143"/>
      <c r="L143"/>
      <c r="M143"/>
      <c r="N143">
        <f t="shared" si="15"/>
      </c>
      <c r="O143">
        <f t="shared" si="12"/>
      </c>
      <c r="P143">
        <f t="shared" si="13"/>
      </c>
    </row>
    <row r="144" spans="2:16" s="1" customFormat="1" ht="15.75">
      <c r="B144" s="14">
        <f>IF(C144="","",SUBTOTAL(3,C$9:C144))</f>
      </c>
      <c r="C144" s="28"/>
      <c r="D144" s="26"/>
      <c r="E144" s="27"/>
      <c r="F144" s="15"/>
      <c r="G144" s="46">
        <f t="shared" si="14"/>
      </c>
      <c r="I144"/>
      <c r="J144"/>
      <c r="K144"/>
      <c r="L144"/>
      <c r="M144"/>
      <c r="N144">
        <f t="shared" si="15"/>
      </c>
      <c r="O144">
        <f t="shared" si="12"/>
      </c>
      <c r="P144">
        <f t="shared" si="13"/>
      </c>
    </row>
    <row r="145" spans="2:16" s="1" customFormat="1" ht="15.75">
      <c r="B145" s="14">
        <f>IF(C145="","",SUBTOTAL(3,C$9:C145))</f>
      </c>
      <c r="C145" s="28"/>
      <c r="D145" s="26"/>
      <c r="E145" s="28"/>
      <c r="F145" s="15"/>
      <c r="G145" s="46">
        <f t="shared" si="14"/>
      </c>
      <c r="I145"/>
      <c r="J145"/>
      <c r="K145"/>
      <c r="L145"/>
      <c r="M145"/>
      <c r="N145">
        <f t="shared" si="15"/>
      </c>
      <c r="O145">
        <f t="shared" si="12"/>
      </c>
      <c r="P145">
        <f t="shared" si="13"/>
      </c>
    </row>
    <row r="146" spans="2:16" s="1" customFormat="1" ht="15.75">
      <c r="B146" s="14">
        <f>IF(C146="","",SUBTOTAL(3,C$9:C146))</f>
      </c>
      <c r="C146" s="28"/>
      <c r="D146" s="26"/>
      <c r="E146" s="27"/>
      <c r="F146" s="15"/>
      <c r="G146" s="46">
        <f t="shared" si="14"/>
      </c>
      <c r="I146"/>
      <c r="J146"/>
      <c r="K146"/>
      <c r="L146"/>
      <c r="M146"/>
      <c r="N146">
        <f t="shared" si="15"/>
      </c>
      <c r="O146">
        <f t="shared" si="12"/>
      </c>
      <c r="P146">
        <f t="shared" si="13"/>
      </c>
    </row>
    <row r="147" spans="2:16" s="1" customFormat="1" ht="15.75">
      <c r="B147" s="14">
        <f>IF(C147="","",SUBTOTAL(3,C$9:C147))</f>
      </c>
      <c r="C147" s="28"/>
      <c r="D147" s="26"/>
      <c r="E147" s="28"/>
      <c r="F147" s="15"/>
      <c r="G147" s="46">
        <f t="shared" si="14"/>
      </c>
      <c r="I147"/>
      <c r="J147"/>
      <c r="K147"/>
      <c r="L147"/>
      <c r="M147"/>
      <c r="N147">
        <f t="shared" si="15"/>
      </c>
      <c r="O147">
        <f t="shared" si="12"/>
      </c>
      <c r="P147">
        <f t="shared" si="13"/>
      </c>
    </row>
    <row r="148" spans="2:16" s="1" customFormat="1" ht="15.75">
      <c r="B148" s="14">
        <f>IF(C148="","",SUBTOTAL(3,C$9:C148))</f>
      </c>
      <c r="C148" s="28"/>
      <c r="D148" s="26"/>
      <c r="E148" s="27"/>
      <c r="F148" s="15"/>
      <c r="G148" s="46">
        <f t="shared" si="14"/>
      </c>
      <c r="I148"/>
      <c r="J148"/>
      <c r="K148"/>
      <c r="L148"/>
      <c r="M148"/>
      <c r="N148">
        <f t="shared" si="15"/>
      </c>
      <c r="O148">
        <f t="shared" si="12"/>
      </c>
      <c r="P148">
        <f t="shared" si="13"/>
      </c>
    </row>
    <row r="149" spans="2:16" s="1" customFormat="1" ht="15.75">
      <c r="B149" s="14">
        <f>IF(C149="","",SUBTOTAL(3,C$9:C149))</f>
      </c>
      <c r="C149" s="28"/>
      <c r="D149" s="26"/>
      <c r="E149" s="28"/>
      <c r="F149" s="15"/>
      <c r="G149" s="46">
        <f t="shared" si="14"/>
      </c>
      <c r="I149"/>
      <c r="J149"/>
      <c r="K149"/>
      <c r="L149"/>
      <c r="M149"/>
      <c r="N149">
        <f t="shared" si="15"/>
      </c>
      <c r="O149">
        <f t="shared" si="12"/>
      </c>
      <c r="P149">
        <f t="shared" si="13"/>
      </c>
    </row>
    <row r="150" spans="2:16" s="1" customFormat="1" ht="15.75">
      <c r="B150" s="14">
        <f>IF(C150="","",SUBTOTAL(3,C$9:C150))</f>
      </c>
      <c r="C150" s="28"/>
      <c r="D150" s="26"/>
      <c r="E150" s="27"/>
      <c r="F150" s="15"/>
      <c r="G150" s="46">
        <f t="shared" si="14"/>
      </c>
      <c r="I150"/>
      <c r="J150"/>
      <c r="K150"/>
      <c r="L150"/>
      <c r="M150"/>
      <c r="N150">
        <f t="shared" si="15"/>
      </c>
      <c r="O150">
        <f t="shared" si="12"/>
      </c>
      <c r="P150">
        <f t="shared" si="13"/>
      </c>
    </row>
    <row r="151" spans="2:16" s="1" customFormat="1" ht="15.75">
      <c r="B151" s="14">
        <f>IF(C151="","",SUBTOTAL(3,C$9:C151))</f>
      </c>
      <c r="C151" s="28"/>
      <c r="D151" s="26"/>
      <c r="E151" s="28"/>
      <c r="F151" s="15"/>
      <c r="G151" s="46">
        <f t="shared" si="14"/>
      </c>
      <c r="I151"/>
      <c r="J151"/>
      <c r="K151"/>
      <c r="L151"/>
      <c r="M151"/>
      <c r="N151">
        <f t="shared" si="15"/>
      </c>
      <c r="O151">
        <f t="shared" si="12"/>
      </c>
      <c r="P151">
        <f t="shared" si="13"/>
      </c>
    </row>
    <row r="152" spans="2:16" s="1" customFormat="1" ht="15.75">
      <c r="B152" s="14">
        <f>IF(C152="","",SUBTOTAL(3,C$9:C152))</f>
      </c>
      <c r="C152" s="28"/>
      <c r="D152" s="26"/>
      <c r="E152" s="27"/>
      <c r="F152" s="15"/>
      <c r="G152" s="46">
        <f t="shared" si="14"/>
      </c>
      <c r="I152"/>
      <c r="J152"/>
      <c r="K152"/>
      <c r="L152"/>
      <c r="M152"/>
      <c r="N152">
        <f t="shared" si="15"/>
      </c>
      <c r="O152">
        <f t="shared" si="12"/>
      </c>
      <c r="P152">
        <f t="shared" si="13"/>
      </c>
    </row>
    <row r="153" spans="2:16" s="1" customFormat="1" ht="15.75">
      <c r="B153" s="14">
        <f>IF(C153="","",SUBTOTAL(3,C$9:C153))</f>
      </c>
      <c r="C153" s="28"/>
      <c r="D153" s="26"/>
      <c r="E153" s="28"/>
      <c r="F153" s="15"/>
      <c r="G153" s="46">
        <f t="shared" si="14"/>
      </c>
      <c r="I153"/>
      <c r="J153"/>
      <c r="K153"/>
      <c r="L153"/>
      <c r="M153"/>
      <c r="N153">
        <f t="shared" si="15"/>
      </c>
      <c r="O153">
        <f t="shared" si="12"/>
      </c>
      <c r="P153">
        <f t="shared" si="13"/>
      </c>
    </row>
    <row r="154" spans="2:16" s="1" customFormat="1" ht="15.75">
      <c r="B154" s="14">
        <f>IF(C154="","",SUBTOTAL(3,C$9:C154))</f>
      </c>
      <c r="C154" s="28"/>
      <c r="D154" s="26"/>
      <c r="E154" s="27"/>
      <c r="F154" s="15"/>
      <c r="G154" s="46">
        <f t="shared" si="14"/>
      </c>
      <c r="I154"/>
      <c r="J154"/>
      <c r="K154"/>
      <c r="L154"/>
      <c r="M154"/>
      <c r="N154">
        <f t="shared" si="15"/>
      </c>
      <c r="O154">
        <f t="shared" si="12"/>
      </c>
      <c r="P154">
        <f t="shared" si="13"/>
      </c>
    </row>
    <row r="155" spans="2:16" s="1" customFormat="1" ht="15.75">
      <c r="B155" s="14">
        <f>IF(C155="","",SUBTOTAL(3,C$9:C155))</f>
      </c>
      <c r="C155" s="28"/>
      <c r="D155" s="26"/>
      <c r="E155" s="28"/>
      <c r="F155" s="15"/>
      <c r="G155" s="46">
        <f t="shared" si="14"/>
      </c>
      <c r="I155"/>
      <c r="J155"/>
      <c r="K155"/>
      <c r="L155"/>
      <c r="M155"/>
      <c r="N155">
        <f t="shared" si="15"/>
      </c>
      <c r="O155">
        <f t="shared" si="12"/>
      </c>
      <c r="P155">
        <f t="shared" si="13"/>
      </c>
    </row>
    <row r="156" spans="2:16" s="1" customFormat="1" ht="15.75">
      <c r="B156" s="14">
        <f>IF(C156="","",SUBTOTAL(3,C$9:C156))</f>
      </c>
      <c r="C156" s="28"/>
      <c r="D156" s="26"/>
      <c r="E156" s="27"/>
      <c r="F156" s="15"/>
      <c r="G156" s="46">
        <f t="shared" si="14"/>
      </c>
      <c r="I156"/>
      <c r="J156"/>
      <c r="K156"/>
      <c r="L156"/>
      <c r="M156"/>
      <c r="N156">
        <f t="shared" si="15"/>
      </c>
      <c r="O156">
        <f t="shared" si="12"/>
      </c>
      <c r="P156">
        <f t="shared" si="13"/>
      </c>
    </row>
    <row r="157" spans="2:16" s="1" customFormat="1" ht="15.75">
      <c r="B157" s="14">
        <f>IF(C157="","",SUBTOTAL(3,C$9:C157))</f>
      </c>
      <c r="C157" s="28"/>
      <c r="D157" s="26"/>
      <c r="E157" s="28"/>
      <c r="F157" s="15"/>
      <c r="G157" s="46">
        <f t="shared" si="14"/>
      </c>
      <c r="I157"/>
      <c r="J157"/>
      <c r="K157"/>
      <c r="L157"/>
      <c r="M157"/>
      <c r="N157">
        <f t="shared" si="15"/>
      </c>
      <c r="O157">
        <f t="shared" si="12"/>
      </c>
      <c r="P157">
        <f t="shared" si="13"/>
      </c>
    </row>
    <row r="158" spans="2:16" s="1" customFormat="1" ht="15.75">
      <c r="B158" s="14">
        <f>IF(C158="","",SUBTOTAL(3,C$9:C158))</f>
      </c>
      <c r="C158" s="28"/>
      <c r="D158" s="26"/>
      <c r="E158" s="27"/>
      <c r="F158" s="15"/>
      <c r="G158" s="46">
        <f t="shared" si="14"/>
      </c>
      <c r="I158"/>
      <c r="J158"/>
      <c r="K158"/>
      <c r="L158"/>
      <c r="M158"/>
      <c r="N158">
        <f t="shared" si="15"/>
      </c>
      <c r="O158">
        <f t="shared" si="12"/>
      </c>
      <c r="P158">
        <f t="shared" si="13"/>
      </c>
    </row>
    <row r="159" spans="2:16" s="1" customFormat="1" ht="15.75">
      <c r="B159" s="14">
        <f>IF(C159="","",SUBTOTAL(3,C$9:C159))</f>
      </c>
      <c r="C159" s="28"/>
      <c r="D159" s="26"/>
      <c r="E159" s="28"/>
      <c r="F159" s="15"/>
      <c r="G159" s="46">
        <f t="shared" si="14"/>
      </c>
      <c r="I159"/>
      <c r="J159"/>
      <c r="K159"/>
      <c r="L159"/>
      <c r="M159"/>
      <c r="N159">
        <f t="shared" si="15"/>
      </c>
      <c r="O159">
        <f t="shared" si="12"/>
      </c>
      <c r="P159">
        <f t="shared" si="13"/>
      </c>
    </row>
    <row r="160" spans="2:16" s="1" customFormat="1" ht="15.75">
      <c r="B160" s="14">
        <f>IF(C160="","",SUBTOTAL(3,C$9:C160))</f>
      </c>
      <c r="C160" s="28"/>
      <c r="D160" s="26"/>
      <c r="E160" s="27"/>
      <c r="F160" s="15"/>
      <c r="G160" s="46">
        <f t="shared" si="14"/>
      </c>
      <c r="I160"/>
      <c r="J160"/>
      <c r="K160"/>
      <c r="L160"/>
      <c r="M160"/>
      <c r="N160">
        <f t="shared" si="15"/>
      </c>
      <c r="O160">
        <f t="shared" si="12"/>
      </c>
      <c r="P160">
        <f t="shared" si="13"/>
      </c>
    </row>
    <row r="161" spans="2:16" s="1" customFormat="1" ht="15.75">
      <c r="B161" s="14">
        <f>IF(C161="","",SUBTOTAL(3,C$9:C161))</f>
      </c>
      <c r="C161" s="28"/>
      <c r="D161" s="26"/>
      <c r="E161" s="28"/>
      <c r="F161" s="15"/>
      <c r="G161" s="46">
        <f t="shared" si="14"/>
      </c>
      <c r="I161"/>
      <c r="J161"/>
      <c r="K161"/>
      <c r="L161"/>
      <c r="M161"/>
      <c r="N161">
        <f t="shared" si="15"/>
      </c>
      <c r="O161">
        <f t="shared" si="12"/>
      </c>
      <c r="P161">
        <f t="shared" si="13"/>
      </c>
    </row>
    <row r="162" spans="2:16" s="1" customFormat="1" ht="15.75">
      <c r="B162" s="14">
        <f>IF(C162="","",SUBTOTAL(3,C$9:C162))</f>
      </c>
      <c r="C162" s="28"/>
      <c r="D162" s="26"/>
      <c r="E162" s="27"/>
      <c r="F162" s="15"/>
      <c r="G162" s="46">
        <f t="shared" si="14"/>
      </c>
      <c r="I162"/>
      <c r="J162"/>
      <c r="K162"/>
      <c r="L162"/>
      <c r="M162"/>
      <c r="N162">
        <f t="shared" si="15"/>
      </c>
      <c r="O162">
        <f t="shared" si="12"/>
      </c>
      <c r="P162">
        <f t="shared" si="13"/>
      </c>
    </row>
    <row r="163" spans="2:16" s="1" customFormat="1" ht="15.75">
      <c r="B163" s="14">
        <f>IF(C163="","",SUBTOTAL(3,C$9:C163))</f>
      </c>
      <c r="C163" s="28"/>
      <c r="D163" s="26"/>
      <c r="E163" s="28"/>
      <c r="F163" s="15"/>
      <c r="G163" s="46">
        <f t="shared" si="14"/>
      </c>
      <c r="I163"/>
      <c r="J163"/>
      <c r="K163"/>
      <c r="L163"/>
      <c r="M163"/>
      <c r="N163">
        <f t="shared" si="15"/>
      </c>
      <c r="O163">
        <f t="shared" si="12"/>
      </c>
      <c r="P163">
        <f t="shared" si="13"/>
      </c>
    </row>
    <row r="164" spans="2:16" s="1" customFormat="1" ht="15.75">
      <c r="B164" s="14">
        <f>IF(C164="","",SUBTOTAL(3,C$9:C164))</f>
      </c>
      <c r="C164" s="28"/>
      <c r="D164" s="26"/>
      <c r="E164" s="27"/>
      <c r="F164" s="15"/>
      <c r="G164" s="46">
        <f t="shared" si="14"/>
      </c>
      <c r="I164"/>
      <c r="J164"/>
      <c r="K164"/>
      <c r="L164"/>
      <c r="M164"/>
      <c r="N164">
        <f t="shared" si="15"/>
      </c>
      <c r="O164">
        <f t="shared" si="12"/>
      </c>
      <c r="P164">
        <f t="shared" si="13"/>
      </c>
    </row>
    <row r="165" spans="2:16" s="1" customFormat="1" ht="15.75">
      <c r="B165" s="14">
        <f>IF(C165="","",SUBTOTAL(3,C$9:C165))</f>
      </c>
      <c r="C165" s="28"/>
      <c r="D165" s="26"/>
      <c r="E165" s="28"/>
      <c r="F165" s="15"/>
      <c r="G165" s="46">
        <f t="shared" si="14"/>
      </c>
      <c r="I165"/>
      <c r="J165"/>
      <c r="K165"/>
      <c r="L165"/>
      <c r="M165"/>
      <c r="N165">
        <f t="shared" si="15"/>
      </c>
      <c r="O165">
        <f t="shared" si="12"/>
      </c>
      <c r="P165">
        <f t="shared" si="13"/>
      </c>
    </row>
    <row r="166" spans="2:16" s="1" customFormat="1" ht="15.75">
      <c r="B166" s="14">
        <f>IF(C166="","",SUBTOTAL(3,C$9:C166))</f>
      </c>
      <c r="C166" s="28"/>
      <c r="D166" s="26"/>
      <c r="E166" s="27"/>
      <c r="F166" s="15"/>
      <c r="G166" s="46">
        <f t="shared" si="14"/>
      </c>
      <c r="I166"/>
      <c r="J166"/>
      <c r="K166"/>
      <c r="L166"/>
      <c r="M166"/>
      <c r="N166">
        <f t="shared" si="15"/>
      </c>
      <c r="O166">
        <f t="shared" si="12"/>
      </c>
      <c r="P166">
        <f t="shared" si="13"/>
      </c>
    </row>
    <row r="167" spans="2:16" s="1" customFormat="1" ht="15.75">
      <c r="B167" s="14">
        <f>IF(C167="","",SUBTOTAL(3,C$9:C167))</f>
      </c>
      <c r="C167" s="28"/>
      <c r="D167" s="26"/>
      <c r="E167" s="28"/>
      <c r="F167" s="15"/>
      <c r="G167" s="46">
        <f t="shared" si="14"/>
      </c>
      <c r="I167"/>
      <c r="J167"/>
      <c r="K167"/>
      <c r="L167"/>
      <c r="M167"/>
      <c r="N167">
        <f t="shared" si="15"/>
      </c>
      <c r="O167">
        <f t="shared" si="12"/>
      </c>
      <c r="P167">
        <f t="shared" si="13"/>
      </c>
    </row>
    <row r="168" spans="2:16" s="1" customFormat="1" ht="15.75">
      <c r="B168" s="14">
        <f>IF(C168="","",SUBTOTAL(3,C$9:C168))</f>
      </c>
      <c r="C168" s="28"/>
      <c r="D168" s="26"/>
      <c r="E168" s="27"/>
      <c r="F168" s="15"/>
      <c r="G168" s="46">
        <f t="shared" si="14"/>
      </c>
      <c r="I168"/>
      <c r="J168"/>
      <c r="K168"/>
      <c r="L168"/>
      <c r="M168"/>
      <c r="N168">
        <f t="shared" si="15"/>
      </c>
      <c r="O168">
        <f t="shared" si="12"/>
      </c>
      <c r="P168">
        <f t="shared" si="13"/>
      </c>
    </row>
    <row r="169" spans="2:16" s="1" customFormat="1" ht="15.75">
      <c r="B169" s="14">
        <f>IF(C169="","",SUBTOTAL(3,C$9:C169))</f>
      </c>
      <c r="C169" s="28"/>
      <c r="D169" s="26"/>
      <c r="E169" s="28"/>
      <c r="F169" s="15"/>
      <c r="G169" s="46">
        <f t="shared" si="14"/>
      </c>
      <c r="I169"/>
      <c r="J169"/>
      <c r="K169"/>
      <c r="L169"/>
      <c r="M169"/>
      <c r="N169">
        <f t="shared" si="15"/>
      </c>
      <c r="O169">
        <f aca="true" t="shared" si="16" ref="O169:O188">IF(N169="","",VLOOKUP(N169,odgrupy,2,0))</f>
      </c>
      <c r="P169">
        <f aca="true" t="shared" si="17" ref="P169:P188">IF(O169="","",VLOOKUP(O169,kategoria,2,0))</f>
      </c>
    </row>
    <row r="170" spans="2:16" s="1" customFormat="1" ht="15.75">
      <c r="B170" s="14">
        <f>IF(C170="","",SUBTOTAL(3,C$9:C170))</f>
      </c>
      <c r="C170" s="28"/>
      <c r="D170" s="26"/>
      <c r="E170" s="27"/>
      <c r="F170" s="15"/>
      <c r="G170" s="46">
        <f t="shared" si="14"/>
      </c>
      <c r="I170"/>
      <c r="J170"/>
      <c r="K170"/>
      <c r="L170"/>
      <c r="M170"/>
      <c r="N170">
        <f t="shared" si="15"/>
      </c>
      <c r="O170">
        <f t="shared" si="16"/>
      </c>
      <c r="P170">
        <f t="shared" si="17"/>
      </c>
    </row>
    <row r="171" spans="2:16" s="1" customFormat="1" ht="15.75">
      <c r="B171" s="14">
        <f>IF(C171="","",SUBTOTAL(3,C$9:C171))</f>
      </c>
      <c r="C171" s="28"/>
      <c r="D171" s="26"/>
      <c r="E171" s="28"/>
      <c r="F171" s="15"/>
      <c r="G171" s="46">
        <f t="shared" si="14"/>
      </c>
      <c r="I171"/>
      <c r="J171"/>
      <c r="K171"/>
      <c r="L171"/>
      <c r="M171"/>
      <c r="N171">
        <f t="shared" si="15"/>
      </c>
      <c r="O171">
        <f t="shared" si="16"/>
      </c>
      <c r="P171">
        <f t="shared" si="17"/>
      </c>
    </row>
    <row r="172" spans="2:16" s="1" customFormat="1" ht="15.75">
      <c r="B172" s="14">
        <f>IF(C172="","",SUBTOTAL(3,C$9:C172))</f>
      </c>
      <c r="C172" s="28"/>
      <c r="D172" s="26"/>
      <c r="E172" s="27"/>
      <c r="F172" s="15"/>
      <c r="G172" s="46">
        <f t="shared" si="14"/>
      </c>
      <c r="I172"/>
      <c r="J172"/>
      <c r="K172"/>
      <c r="L172"/>
      <c r="M172"/>
      <c r="N172">
        <f t="shared" si="15"/>
      </c>
      <c r="O172">
        <f t="shared" si="16"/>
      </c>
      <c r="P172">
        <f t="shared" si="17"/>
      </c>
    </row>
    <row r="173" spans="2:16" s="1" customFormat="1" ht="15.75">
      <c r="B173" s="14">
        <f>IF(C173="","",SUBTOTAL(3,C$9:C173))</f>
      </c>
      <c r="C173" s="28"/>
      <c r="D173" s="26"/>
      <c r="E173" s="28"/>
      <c r="F173" s="15"/>
      <c r="G173" s="46">
        <f t="shared" si="14"/>
      </c>
      <c r="I173"/>
      <c r="J173"/>
      <c r="K173"/>
      <c r="L173"/>
      <c r="M173"/>
      <c r="N173">
        <f t="shared" si="15"/>
      </c>
      <c r="O173">
        <f t="shared" si="16"/>
      </c>
      <c r="P173">
        <f t="shared" si="17"/>
      </c>
    </row>
    <row r="174" spans="2:16" s="1" customFormat="1" ht="15.75">
      <c r="B174" s="14">
        <f>IF(C174="","",SUBTOTAL(3,C$9:C174))</f>
      </c>
      <c r="C174" s="28"/>
      <c r="D174" s="26"/>
      <c r="E174" s="27"/>
      <c r="F174" s="15"/>
      <c r="G174" s="46">
        <f t="shared" si="14"/>
      </c>
      <c r="I174"/>
      <c r="J174"/>
      <c r="K174"/>
      <c r="L174"/>
      <c r="M174"/>
      <c r="N174">
        <f t="shared" si="15"/>
      </c>
      <c r="O174">
        <f t="shared" si="16"/>
      </c>
      <c r="P174">
        <f t="shared" si="17"/>
      </c>
    </row>
    <row r="175" spans="2:16" s="1" customFormat="1" ht="15.75">
      <c r="B175" s="14">
        <f>IF(C175="","",SUBTOTAL(3,C$9:C175))</f>
      </c>
      <c r="C175" s="28"/>
      <c r="D175" s="26"/>
      <c r="E175" s="28"/>
      <c r="F175" s="15"/>
      <c r="G175" s="46">
        <f t="shared" si="14"/>
      </c>
      <c r="I175"/>
      <c r="J175"/>
      <c r="K175"/>
      <c r="L175"/>
      <c r="M175"/>
      <c r="N175">
        <f t="shared" si="15"/>
      </c>
      <c r="O175">
        <f t="shared" si="16"/>
      </c>
      <c r="P175">
        <f t="shared" si="17"/>
      </c>
    </row>
    <row r="176" spans="2:16" s="1" customFormat="1" ht="15.75">
      <c r="B176" s="14">
        <f>IF(C176="","",SUBTOTAL(3,C$9:C176))</f>
      </c>
      <c r="C176" s="28"/>
      <c r="D176" s="26"/>
      <c r="E176" s="27"/>
      <c r="F176" s="15"/>
      <c r="G176" s="46">
        <f t="shared" si="14"/>
      </c>
      <c r="I176"/>
      <c r="J176"/>
      <c r="K176"/>
      <c r="L176"/>
      <c r="M176"/>
      <c r="N176">
        <f t="shared" si="15"/>
      </c>
      <c r="O176">
        <f t="shared" si="16"/>
      </c>
      <c r="P176">
        <f t="shared" si="17"/>
      </c>
    </row>
    <row r="177" spans="2:16" s="1" customFormat="1" ht="15.75">
      <c r="B177" s="14">
        <f>IF(C177="","",SUBTOTAL(3,C$9:C177))</f>
      </c>
      <c r="C177" s="28"/>
      <c r="D177" s="26"/>
      <c r="E177" s="28"/>
      <c r="F177" s="15"/>
      <c r="G177" s="46">
        <f t="shared" si="14"/>
      </c>
      <c r="I177"/>
      <c r="J177"/>
      <c r="K177"/>
      <c r="L177"/>
      <c r="M177"/>
      <c r="N177">
        <f t="shared" si="15"/>
      </c>
      <c r="O177">
        <f t="shared" si="16"/>
      </c>
      <c r="P177">
        <f t="shared" si="17"/>
      </c>
    </row>
    <row r="178" spans="2:16" s="1" customFormat="1" ht="15.75">
      <c r="B178" s="14">
        <f>IF(C178="","",SUBTOTAL(3,C$9:C178))</f>
      </c>
      <c r="C178" s="28"/>
      <c r="D178" s="26"/>
      <c r="E178" s="27"/>
      <c r="F178" s="15"/>
      <c r="G178" s="46">
        <f t="shared" si="14"/>
      </c>
      <c r="I178"/>
      <c r="J178"/>
      <c r="K178"/>
      <c r="L178"/>
      <c r="M178"/>
      <c r="N178">
        <f t="shared" si="15"/>
      </c>
      <c r="O178">
        <f t="shared" si="16"/>
      </c>
      <c r="P178">
        <f t="shared" si="17"/>
      </c>
    </row>
    <row r="179" spans="2:16" s="1" customFormat="1" ht="15.75">
      <c r="B179" s="14">
        <f>IF(C179="","",SUBTOTAL(3,C$9:C179))</f>
      </c>
      <c r="C179" s="28"/>
      <c r="D179" s="26"/>
      <c r="E179" s="28"/>
      <c r="F179" s="15"/>
      <c r="G179" s="46">
        <f t="shared" si="14"/>
      </c>
      <c r="I179"/>
      <c r="J179"/>
      <c r="K179"/>
      <c r="L179"/>
      <c r="M179"/>
      <c r="N179">
        <f t="shared" si="15"/>
      </c>
      <c r="O179">
        <f t="shared" si="16"/>
      </c>
      <c r="P179">
        <f t="shared" si="17"/>
      </c>
    </row>
    <row r="180" spans="2:16" s="1" customFormat="1" ht="15.75">
      <c r="B180" s="14">
        <f>IF(C180="","",SUBTOTAL(3,C$9:C180))</f>
      </c>
      <c r="C180" s="28"/>
      <c r="D180" s="26"/>
      <c r="E180" s="27"/>
      <c r="F180" s="15"/>
      <c r="G180" s="46">
        <f t="shared" si="14"/>
      </c>
      <c r="I180"/>
      <c r="J180"/>
      <c r="K180"/>
      <c r="L180"/>
      <c r="M180"/>
      <c r="N180">
        <f t="shared" si="15"/>
      </c>
      <c r="O180">
        <f t="shared" si="16"/>
      </c>
      <c r="P180">
        <f t="shared" si="17"/>
      </c>
    </row>
    <row r="181" spans="2:16" s="1" customFormat="1" ht="15.75">
      <c r="B181" s="14">
        <f>IF(C181="","",SUBTOTAL(3,C$9:C181))</f>
      </c>
      <c r="C181" s="28"/>
      <c r="D181" s="26"/>
      <c r="E181" s="28"/>
      <c r="F181" s="15"/>
      <c r="G181" s="46">
        <f t="shared" si="14"/>
      </c>
      <c r="I181"/>
      <c r="J181"/>
      <c r="K181"/>
      <c r="L181"/>
      <c r="M181"/>
      <c r="N181">
        <f t="shared" si="15"/>
      </c>
      <c r="O181">
        <f t="shared" si="16"/>
      </c>
      <c r="P181">
        <f t="shared" si="17"/>
      </c>
    </row>
    <row r="182" spans="2:16" s="1" customFormat="1" ht="15.75">
      <c r="B182" s="14">
        <f>IF(C182="","",SUBTOTAL(3,C$9:C182))</f>
      </c>
      <c r="C182" s="28"/>
      <c r="D182" s="26"/>
      <c r="E182" s="27"/>
      <c r="F182" s="15"/>
      <c r="G182" s="46">
        <f t="shared" si="14"/>
      </c>
      <c r="I182"/>
      <c r="J182"/>
      <c r="K182"/>
      <c r="L182"/>
      <c r="M182"/>
      <c r="N182">
        <f t="shared" si="15"/>
      </c>
      <c r="O182">
        <f t="shared" si="16"/>
      </c>
      <c r="P182">
        <f t="shared" si="17"/>
      </c>
    </row>
    <row r="183" spans="2:16" s="1" customFormat="1" ht="15.75">
      <c r="B183" s="14">
        <f>IF(C183="","",SUBTOTAL(3,C$9:C183))</f>
      </c>
      <c r="C183" s="28"/>
      <c r="D183" s="26"/>
      <c r="E183" s="28"/>
      <c r="F183" s="15"/>
      <c r="G183" s="46">
        <f t="shared" si="14"/>
      </c>
      <c r="I183"/>
      <c r="J183"/>
      <c r="K183"/>
      <c r="L183"/>
      <c r="M183"/>
      <c r="N183">
        <f t="shared" si="15"/>
      </c>
      <c r="O183">
        <f t="shared" si="16"/>
      </c>
      <c r="P183">
        <f t="shared" si="17"/>
      </c>
    </row>
    <row r="184" spans="2:16" s="1" customFormat="1" ht="15.75">
      <c r="B184" s="14">
        <f>IF(C184="","",SUBTOTAL(3,C$9:C184))</f>
      </c>
      <c r="C184" s="28"/>
      <c r="D184" s="26"/>
      <c r="E184" s="27"/>
      <c r="F184" s="15"/>
      <c r="G184" s="46">
        <f t="shared" si="14"/>
      </c>
      <c r="I184"/>
      <c r="J184"/>
      <c r="K184"/>
      <c r="L184"/>
      <c r="M184"/>
      <c r="N184">
        <f t="shared" si="15"/>
      </c>
      <c r="O184">
        <f t="shared" si="16"/>
      </c>
      <c r="P184">
        <f t="shared" si="17"/>
      </c>
    </row>
    <row r="185" spans="2:16" s="1" customFormat="1" ht="15.75">
      <c r="B185" s="14">
        <f>IF(C185="","",SUBTOTAL(3,C$9:C185))</f>
      </c>
      <c r="C185" s="28"/>
      <c r="D185" s="26"/>
      <c r="E185" s="28"/>
      <c r="F185" s="15"/>
      <c r="G185" s="46">
        <f t="shared" si="14"/>
      </c>
      <c r="I185"/>
      <c r="J185"/>
      <c r="K185"/>
      <c r="L185"/>
      <c r="M185"/>
      <c r="N185">
        <f t="shared" si="15"/>
      </c>
      <c r="O185">
        <f t="shared" si="16"/>
      </c>
      <c r="P185">
        <f t="shared" si="17"/>
      </c>
    </row>
    <row r="186" spans="2:16" s="1" customFormat="1" ht="15.75">
      <c r="B186" s="14">
        <f>IF(C186="","",SUBTOTAL(3,C$9:C186))</f>
      </c>
      <c r="C186" s="28"/>
      <c r="D186" s="26"/>
      <c r="E186" s="27"/>
      <c r="F186" s="15"/>
      <c r="G186" s="46">
        <f t="shared" si="14"/>
      </c>
      <c r="I186"/>
      <c r="J186"/>
      <c r="K186"/>
      <c r="L186"/>
      <c r="M186"/>
      <c r="N186">
        <f t="shared" si="15"/>
      </c>
      <c r="O186">
        <f t="shared" si="16"/>
      </c>
      <c r="P186">
        <f t="shared" si="17"/>
      </c>
    </row>
    <row r="187" spans="2:16" s="1" customFormat="1" ht="15">
      <c r="B187"/>
      <c r="C187"/>
      <c r="D187"/>
      <c r="E187"/>
      <c r="F187"/>
      <c r="G187"/>
      <c r="I187"/>
      <c r="J187"/>
      <c r="K187"/>
      <c r="L187"/>
      <c r="M187"/>
      <c r="N187">
        <f t="shared" si="15"/>
      </c>
      <c r="O187">
        <f t="shared" si="16"/>
      </c>
      <c r="P187">
        <f t="shared" si="17"/>
      </c>
    </row>
    <row r="188" spans="2:16" s="1" customFormat="1" ht="15">
      <c r="B188" s="5" t="s">
        <v>15</v>
      </c>
      <c r="D188"/>
      <c r="E188"/>
      <c r="G188"/>
      <c r="I188"/>
      <c r="J188"/>
      <c r="K188"/>
      <c r="L188"/>
      <c r="M188"/>
      <c r="N188">
        <f t="shared" si="15"/>
      </c>
      <c r="O188">
        <f t="shared" si="16"/>
      </c>
      <c r="P188">
        <f t="shared" si="17"/>
      </c>
    </row>
    <row r="189" spans="2:15" s="1" customFormat="1" ht="15">
      <c r="B189"/>
      <c r="C189"/>
      <c r="D189"/>
      <c r="E189"/>
      <c r="F189" s="1" t="s">
        <v>16</v>
      </c>
      <c r="G189"/>
      <c r="I189"/>
      <c r="J189"/>
      <c r="K189"/>
      <c r="L189"/>
      <c r="M189"/>
      <c r="N189"/>
      <c r="O189"/>
    </row>
    <row r="191" spans="2:15" s="1" customFormat="1" ht="15">
      <c r="B191"/>
      <c r="C191"/>
      <c r="D191"/>
      <c r="E191"/>
      <c r="G191"/>
      <c r="I191"/>
      <c r="J191"/>
      <c r="K191"/>
      <c r="L191"/>
      <c r="M191"/>
      <c r="N191"/>
      <c r="O191"/>
    </row>
    <row r="192" spans="2:15" s="1" customFormat="1" ht="15">
      <c r="B192"/>
      <c r="C192"/>
      <c r="D192"/>
      <c r="E192"/>
      <c r="F192" s="1" t="s">
        <v>17</v>
      </c>
      <c r="G192"/>
      <c r="I192"/>
      <c r="J192"/>
      <c r="K192"/>
      <c r="L192"/>
      <c r="M192"/>
      <c r="N192"/>
      <c r="O192"/>
    </row>
    <row r="193" spans="2:15" s="1" customFormat="1" ht="15">
      <c r="B193" s="5" t="s">
        <v>18</v>
      </c>
      <c r="C193"/>
      <c r="D193"/>
      <c r="E193"/>
      <c r="F193" s="1" t="s">
        <v>19</v>
      </c>
      <c r="G193"/>
      <c r="I193"/>
      <c r="J193"/>
      <c r="K193"/>
      <c r="L193"/>
      <c r="M193"/>
      <c r="N193"/>
      <c r="O193"/>
    </row>
    <row r="194" spans="2:15" s="1" customFormat="1" ht="15">
      <c r="B194" s="5"/>
      <c r="C194"/>
      <c r="D194"/>
      <c r="E194"/>
      <c r="F194"/>
      <c r="G194"/>
      <c r="I194"/>
      <c r="J194"/>
      <c r="K194"/>
      <c r="L194"/>
      <c r="M194"/>
      <c r="N194"/>
      <c r="O194"/>
    </row>
    <row r="195" spans="2:15" s="1" customFormat="1" ht="15">
      <c r="B195" s="22" t="s">
        <v>20</v>
      </c>
      <c r="I195"/>
      <c r="J195"/>
      <c r="K195"/>
      <c r="L195"/>
      <c r="M195"/>
      <c r="N195"/>
      <c r="O195"/>
    </row>
    <row r="196" spans="2:15" s="1" customFormat="1" ht="15">
      <c r="B196" s="23" t="s">
        <v>21</v>
      </c>
      <c r="I196"/>
      <c r="J196"/>
      <c r="K196"/>
      <c r="L196"/>
      <c r="M196"/>
      <c r="N196"/>
      <c r="O196"/>
    </row>
    <row r="197" spans="2:15" s="1" customFormat="1" ht="15">
      <c r="B197" s="24" t="s">
        <v>22</v>
      </c>
      <c r="I197"/>
      <c r="J197"/>
      <c r="K197"/>
      <c r="L197"/>
      <c r="M197"/>
      <c r="N197"/>
      <c r="O197"/>
    </row>
  </sheetData>
  <sheetProtection sheet="1" formatCells="0" formatColumns="0" formatRows="0"/>
  <protectedRanges>
    <protectedRange sqref="B3:F186" name="Rozstęp1"/>
  </protectedRanges>
  <dataValidations count="1">
    <dataValidation allowBlank="1" showInputMessage="1" showErrorMessage="1" promptTitle="Wpis automatyczny" prompt="Uwaga: wpis automatyczny bez edycji zgłaszającego" sqref="G9:G186"/>
  </dataValidations>
  <printOptions horizontalCentered="1"/>
  <pageMargins left="0.11811023622047245" right="0.11811023622047245" top="0.35433070866141736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10">
      <selection activeCell="F18" sqref="F18"/>
    </sheetView>
  </sheetViews>
  <sheetFormatPr defaultColWidth="9.140625" defaultRowHeight="15"/>
  <cols>
    <col min="1" max="1" width="3.00390625" style="0" customWidth="1"/>
    <col min="2" max="2" width="6.28125" style="1" customWidth="1"/>
    <col min="3" max="3" width="25.421875" style="1" customWidth="1"/>
    <col min="4" max="4" width="21.00390625" style="1" customWidth="1"/>
    <col min="5" max="5" width="11.140625" style="1" customWidth="1"/>
    <col min="6" max="6" width="22.57421875" style="1" customWidth="1"/>
    <col min="7" max="7" width="8.7109375" style="1" customWidth="1"/>
    <col min="8" max="8" width="9.28125" style="1" hidden="1" customWidth="1"/>
    <col min="9" max="9" width="28.28125" style="1" customWidth="1"/>
    <col min="10" max="10" width="11.00390625" style="1" customWidth="1"/>
    <col min="11" max="11" width="0" style="1" hidden="1" customWidth="1"/>
    <col min="12" max="12" width="0.9921875" style="1" hidden="1" customWidth="1"/>
    <col min="13" max="13" width="9.140625" style="1" customWidth="1"/>
  </cols>
  <sheetData>
    <row r="1" spans="3:8" ht="15.75">
      <c r="C1" s="9" t="s">
        <v>0</v>
      </c>
      <c r="D1" s="6"/>
      <c r="E1" s="6"/>
      <c r="F1" s="6"/>
      <c r="G1" s="6"/>
      <c r="H1" s="7"/>
    </row>
    <row r="2" spans="3:8" ht="22.5">
      <c r="C2" s="18" t="s">
        <v>1</v>
      </c>
      <c r="E2" s="8"/>
      <c r="F2" s="9"/>
      <c r="G2" s="9"/>
      <c r="H2" s="7"/>
    </row>
    <row r="3" spans="3:8" ht="18.75">
      <c r="C3" s="13" t="s">
        <v>2</v>
      </c>
      <c r="E3" s="10"/>
      <c r="F3" s="10"/>
      <c r="G3" s="10"/>
      <c r="H3" s="10"/>
    </row>
    <row r="4" spans="5:9" ht="15.75">
      <c r="E4" s="11"/>
      <c r="F4" s="11" t="s">
        <v>24</v>
      </c>
      <c r="G4" s="11"/>
      <c r="H4" s="11"/>
      <c r="I4" s="21" t="s">
        <v>25</v>
      </c>
    </row>
    <row r="5" spans="3:10" ht="15">
      <c r="C5" s="5"/>
      <c r="D5" s="20"/>
      <c r="J5" s="19"/>
    </row>
    <row r="6" spans="3:10" ht="15.75">
      <c r="C6" s="12" t="s">
        <v>3</v>
      </c>
      <c r="G6" s="17" t="s">
        <v>4</v>
      </c>
      <c r="J6" s="25" t="s">
        <v>5</v>
      </c>
    </row>
    <row r="7" ht="3.75" customHeight="1" thickBot="1"/>
    <row r="8" spans="2:12" ht="30.75" thickBot="1">
      <c r="B8" s="2" t="s">
        <v>6</v>
      </c>
      <c r="C8" s="4" t="s">
        <v>7</v>
      </c>
      <c r="D8" s="3" t="s">
        <v>8</v>
      </c>
      <c r="E8" s="4" t="s">
        <v>23</v>
      </c>
      <c r="F8" s="4" t="s">
        <v>10</v>
      </c>
      <c r="G8" s="3" t="s">
        <v>9</v>
      </c>
      <c r="H8" s="3"/>
      <c r="I8" s="4" t="s">
        <v>11</v>
      </c>
      <c r="J8" s="16" t="s">
        <v>12</v>
      </c>
      <c r="K8" s="1" t="s">
        <v>13</v>
      </c>
      <c r="L8" s="1" t="s">
        <v>14</v>
      </c>
    </row>
    <row r="9" spans="2:10" ht="15.75">
      <c r="B9" s="14">
        <v>1</v>
      </c>
      <c r="C9" s="14"/>
      <c r="D9" s="14"/>
      <c r="E9" s="26"/>
      <c r="F9" s="14"/>
      <c r="G9" s="14"/>
      <c r="H9" s="14"/>
      <c r="I9" s="14"/>
      <c r="J9" s="14"/>
    </row>
    <row r="10" spans="2:10" ht="15.75">
      <c r="B10" s="15">
        <v>2</v>
      </c>
      <c r="C10" s="15"/>
      <c r="D10" s="15"/>
      <c r="E10" s="26"/>
      <c r="F10" s="14"/>
      <c r="G10" s="15"/>
      <c r="H10" s="15"/>
      <c r="I10" s="15"/>
      <c r="J10" s="15"/>
    </row>
    <row r="11" spans="2:10" ht="15.75">
      <c r="B11" s="14">
        <v>3</v>
      </c>
      <c r="C11" s="15"/>
      <c r="D11" s="15"/>
      <c r="E11" s="26"/>
      <c r="F11" s="14"/>
      <c r="G11" s="15"/>
      <c r="H11" s="15"/>
      <c r="I11" s="15"/>
      <c r="J11" s="15"/>
    </row>
    <row r="12" spans="2:10" ht="15.75">
      <c r="B12" s="15">
        <v>4</v>
      </c>
      <c r="C12" s="15"/>
      <c r="D12" s="15"/>
      <c r="E12" s="26"/>
      <c r="F12" s="14"/>
      <c r="G12" s="15"/>
      <c r="H12" s="15"/>
      <c r="I12" s="15"/>
      <c r="J12" s="15"/>
    </row>
    <row r="13" spans="2:10" ht="15.75">
      <c r="B13" s="14">
        <v>5</v>
      </c>
      <c r="C13" s="15"/>
      <c r="D13" s="15"/>
      <c r="E13" s="26"/>
      <c r="F13" s="14"/>
      <c r="G13" s="15"/>
      <c r="H13" s="15"/>
      <c r="I13" s="15"/>
      <c r="J13" s="15"/>
    </row>
    <row r="14" spans="2:10" ht="15.75">
      <c r="B14" s="15">
        <v>6</v>
      </c>
      <c r="C14" s="15"/>
      <c r="D14" s="15"/>
      <c r="E14" s="26"/>
      <c r="F14" s="14"/>
      <c r="G14" s="15"/>
      <c r="H14" s="15"/>
      <c r="I14" s="15"/>
      <c r="J14" s="15"/>
    </row>
    <row r="15" spans="2:10" ht="15.75">
      <c r="B15" s="14">
        <v>7</v>
      </c>
      <c r="C15" s="15"/>
      <c r="D15" s="15"/>
      <c r="E15" s="26"/>
      <c r="F15" s="14"/>
      <c r="G15" s="15"/>
      <c r="H15" s="15"/>
      <c r="I15" s="15"/>
      <c r="J15" s="15"/>
    </row>
    <row r="16" spans="2:10" ht="15.75">
      <c r="B16" s="15">
        <v>8</v>
      </c>
      <c r="C16" s="15"/>
      <c r="D16" s="15"/>
      <c r="E16" s="26"/>
      <c r="F16" s="14"/>
      <c r="G16" s="15"/>
      <c r="H16" s="15"/>
      <c r="I16" s="15"/>
      <c r="J16" s="15"/>
    </row>
    <row r="17" spans="2:10" ht="15.75">
      <c r="B17" s="14">
        <v>9</v>
      </c>
      <c r="C17" s="15"/>
      <c r="D17" s="15"/>
      <c r="E17" s="26"/>
      <c r="F17" s="14"/>
      <c r="G17" s="15"/>
      <c r="H17" s="15"/>
      <c r="I17" s="15"/>
      <c r="J17" s="15"/>
    </row>
    <row r="18" spans="2:10" ht="15.75">
      <c r="B18" s="15">
        <v>10</v>
      </c>
      <c r="C18" s="15"/>
      <c r="D18" s="15"/>
      <c r="E18" s="26"/>
      <c r="F18" s="14"/>
      <c r="G18" s="15"/>
      <c r="H18" s="15"/>
      <c r="I18" s="15"/>
      <c r="J18" s="15"/>
    </row>
    <row r="19" spans="2:10" ht="15.75">
      <c r="B19" s="14">
        <v>11</v>
      </c>
      <c r="C19" s="15"/>
      <c r="D19" s="15"/>
      <c r="E19" s="26"/>
      <c r="F19" s="14"/>
      <c r="G19" s="15"/>
      <c r="H19" s="15"/>
      <c r="I19" s="15"/>
      <c r="J19" s="15"/>
    </row>
    <row r="20" spans="2:10" ht="15.75">
      <c r="B20" s="15">
        <v>12</v>
      </c>
      <c r="C20" s="15"/>
      <c r="D20" s="15"/>
      <c r="E20" s="26"/>
      <c r="F20" s="14"/>
      <c r="G20" s="15"/>
      <c r="H20" s="15"/>
      <c r="I20" s="15"/>
      <c r="J20" s="15"/>
    </row>
    <row r="21" spans="2:10" ht="15.75">
      <c r="B21" s="14">
        <v>13</v>
      </c>
      <c r="C21" s="15"/>
      <c r="D21" s="15"/>
      <c r="E21" s="26"/>
      <c r="F21" s="14"/>
      <c r="G21" s="15"/>
      <c r="H21" s="15"/>
      <c r="I21" s="15"/>
      <c r="J21" s="15"/>
    </row>
    <row r="22" spans="2:10" ht="15.75">
      <c r="B22" s="15">
        <v>14</v>
      </c>
      <c r="C22" s="15"/>
      <c r="D22" s="15"/>
      <c r="E22" s="26"/>
      <c r="F22" s="14"/>
      <c r="G22" s="15"/>
      <c r="H22" s="15"/>
      <c r="I22" s="15"/>
      <c r="J22" s="15"/>
    </row>
    <row r="23" spans="2:10" ht="15.75">
      <c r="B23" s="14">
        <v>15</v>
      </c>
      <c r="C23" s="15"/>
      <c r="D23" s="15"/>
      <c r="E23" s="26"/>
      <c r="F23" s="15"/>
      <c r="G23" s="15"/>
      <c r="H23" s="15"/>
      <c r="I23" s="15"/>
      <c r="J23" s="15"/>
    </row>
    <row r="24" spans="2:10" ht="15.75">
      <c r="B24" s="15">
        <v>16</v>
      </c>
      <c r="C24" s="15"/>
      <c r="D24" s="15"/>
      <c r="E24" s="26"/>
      <c r="F24" s="14"/>
      <c r="G24" s="15"/>
      <c r="H24" s="15"/>
      <c r="I24" s="15"/>
      <c r="J24" s="15"/>
    </row>
    <row r="25" spans="2:10" ht="15.75">
      <c r="B25" s="14">
        <v>17</v>
      </c>
      <c r="C25" s="15"/>
      <c r="D25" s="15"/>
      <c r="E25" s="26"/>
      <c r="F25" s="15"/>
      <c r="G25" s="15"/>
      <c r="H25" s="15"/>
      <c r="I25" s="15"/>
      <c r="J25" s="15"/>
    </row>
    <row r="26" spans="2:10" ht="15.75">
      <c r="B26" s="15">
        <v>18</v>
      </c>
      <c r="C26" s="15"/>
      <c r="D26" s="15"/>
      <c r="E26" s="26"/>
      <c r="F26" s="14"/>
      <c r="G26" s="15"/>
      <c r="H26" s="15"/>
      <c r="I26" s="15"/>
      <c r="J26" s="15"/>
    </row>
    <row r="27" spans="2:10" ht="15.75">
      <c r="B27" s="14">
        <v>19</v>
      </c>
      <c r="C27" s="15"/>
      <c r="D27" s="15"/>
      <c r="E27" s="26"/>
      <c r="F27" s="15"/>
      <c r="G27" s="15"/>
      <c r="H27" s="15"/>
      <c r="I27" s="15"/>
      <c r="J27" s="15"/>
    </row>
    <row r="28" spans="2:10" ht="15.75">
      <c r="B28" s="15">
        <v>20</v>
      </c>
      <c r="C28" s="15"/>
      <c r="D28" s="15"/>
      <c r="E28" s="26"/>
      <c r="F28" s="14"/>
      <c r="G28" s="15"/>
      <c r="H28" s="15"/>
      <c r="I28" s="15"/>
      <c r="J28" s="15"/>
    </row>
    <row r="29" spans="2:10" ht="15.75">
      <c r="B29" s="14">
        <v>21</v>
      </c>
      <c r="C29" s="15"/>
      <c r="D29" s="15"/>
      <c r="E29" s="26"/>
      <c r="F29" s="15"/>
      <c r="G29" s="15"/>
      <c r="H29" s="15"/>
      <c r="I29" s="15"/>
      <c r="J29" s="15"/>
    </row>
    <row r="30" spans="2:10" ht="15.75">
      <c r="B30" s="15">
        <v>22</v>
      </c>
      <c r="C30" s="15"/>
      <c r="D30" s="15"/>
      <c r="E30" s="26"/>
      <c r="F30" s="14"/>
      <c r="G30" s="15"/>
      <c r="H30" s="15"/>
      <c r="I30" s="15"/>
      <c r="J30" s="15"/>
    </row>
    <row r="31" spans="2:10" ht="15.75">
      <c r="B31" s="15">
        <v>23</v>
      </c>
      <c r="C31" s="15"/>
      <c r="D31" s="15"/>
      <c r="E31" s="26"/>
      <c r="F31" s="14"/>
      <c r="G31" s="15"/>
      <c r="H31" s="15"/>
      <c r="I31" s="15"/>
      <c r="J31" s="15"/>
    </row>
    <row r="32" spans="2:10" ht="15.75">
      <c r="B32" s="14">
        <v>24</v>
      </c>
      <c r="C32" s="15"/>
      <c r="D32" s="15"/>
      <c r="E32" s="26"/>
      <c r="F32" s="15"/>
      <c r="G32" s="15"/>
      <c r="H32" s="15"/>
      <c r="I32" s="15"/>
      <c r="J32" s="15"/>
    </row>
    <row r="33" spans="2:10" ht="15.75">
      <c r="B33" s="15">
        <v>25</v>
      </c>
      <c r="C33" s="15"/>
      <c r="D33" s="15"/>
      <c r="E33" s="26"/>
      <c r="F33" s="14"/>
      <c r="G33" s="15"/>
      <c r="H33" s="15"/>
      <c r="I33" s="15"/>
      <c r="J33" s="15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 s="5" t="s">
        <v>15</v>
      </c>
      <c r="D35"/>
      <c r="E35"/>
      <c r="F35"/>
      <c r="H35"/>
      <c r="I35"/>
      <c r="J35"/>
    </row>
    <row r="36" spans="2:10" ht="15">
      <c r="B36"/>
      <c r="C36"/>
      <c r="D36"/>
      <c r="E36"/>
      <c r="F36"/>
      <c r="G36" s="1" t="s">
        <v>16</v>
      </c>
      <c r="H36"/>
      <c r="I36"/>
      <c r="J36"/>
    </row>
    <row r="38" spans="2:10" ht="15">
      <c r="B38"/>
      <c r="C38"/>
      <c r="D38"/>
      <c r="E38"/>
      <c r="F38"/>
      <c r="H38"/>
      <c r="I38"/>
      <c r="J38"/>
    </row>
    <row r="39" spans="2:10" ht="15">
      <c r="B39"/>
      <c r="C39"/>
      <c r="D39"/>
      <c r="E39"/>
      <c r="F39"/>
      <c r="G39" s="1" t="s">
        <v>17</v>
      </c>
      <c r="H39"/>
      <c r="I39"/>
      <c r="J39"/>
    </row>
    <row r="40" spans="2:10" ht="15">
      <c r="B40" s="5" t="s">
        <v>18</v>
      </c>
      <c r="C40"/>
      <c r="D40"/>
      <c r="E40"/>
      <c r="F40"/>
      <c r="G40" s="1" t="s">
        <v>19</v>
      </c>
      <c r="H40"/>
      <c r="I40"/>
      <c r="J40"/>
    </row>
    <row r="41" spans="2:10" ht="15">
      <c r="B41" s="5"/>
      <c r="C41"/>
      <c r="D41"/>
      <c r="E41"/>
      <c r="F41"/>
      <c r="G41"/>
      <c r="H41"/>
      <c r="I41"/>
      <c r="J41"/>
    </row>
    <row r="42" ht="15">
      <c r="B42" s="22" t="s">
        <v>20</v>
      </c>
    </row>
    <row r="43" ht="15">
      <c r="B43" s="23" t="s">
        <v>21</v>
      </c>
    </row>
    <row r="44" ht="15">
      <c r="B44" s="24" t="s">
        <v>22</v>
      </c>
    </row>
  </sheetData>
  <sheetProtection/>
  <hyperlinks>
    <hyperlink ref="J6" r:id="rId1" display="szslimanowa@interia.eu"/>
  </hyperlinks>
  <printOptions horizontalCentered="1"/>
  <pageMargins left="0.11811023622047245" right="0.11811023622047245" top="0.35433070866141736" bottom="0.1968503937007874" header="0.11811023622047245" footer="0.1181102362204724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8">
      <selection activeCell="G25" sqref="G25"/>
    </sheetView>
  </sheetViews>
  <sheetFormatPr defaultColWidth="9.140625" defaultRowHeight="15"/>
  <cols>
    <col min="1" max="1" width="7.8515625" style="0" bestFit="1" customWidth="1"/>
    <col min="2" max="2" width="54.28125" style="0" bestFit="1" customWidth="1"/>
    <col min="12" max="12" width="10.00390625" style="0" customWidth="1"/>
    <col min="13" max="13" width="5.28125" style="0" customWidth="1"/>
    <col min="14" max="14" width="10.00390625" style="0" customWidth="1"/>
    <col min="15" max="15" width="9.140625" style="1" customWidth="1"/>
    <col min="17" max="17" width="45.8515625" style="0" bestFit="1" customWidth="1"/>
  </cols>
  <sheetData>
    <row r="1" spans="1:17" ht="15">
      <c r="A1" s="35" t="s">
        <v>64</v>
      </c>
      <c r="B1" s="35" t="s">
        <v>26</v>
      </c>
      <c r="L1">
        <v>2020</v>
      </c>
      <c r="M1" t="s">
        <v>46</v>
      </c>
      <c r="N1" t="str">
        <f aca="true" t="shared" si="0" ref="N1:N32">L1&amp;" "&amp;M1</f>
        <v>2020 K</v>
      </c>
      <c r="O1" s="1" t="s">
        <v>47</v>
      </c>
      <c r="P1" t="str">
        <f aca="true" t="shared" si="1" ref="P1:P32">RIGHT(O1,2)</f>
        <v> 1</v>
      </c>
      <c r="Q1" s="5" t="str">
        <f>IF(O1="","",VLOOKUP(O1,$A$18:$B$46,2,0))</f>
        <v> Przedszkolaki i 0 (dziewczynki  - rocznik 2015 i mł.</v>
      </c>
    </row>
    <row r="2" spans="1:17" ht="15">
      <c r="A2" s="34" t="s">
        <v>63</v>
      </c>
      <c r="B2" s="34" t="s">
        <v>27</v>
      </c>
      <c r="L2">
        <v>2019</v>
      </c>
      <c r="M2" t="s">
        <v>46</v>
      </c>
      <c r="N2" t="str">
        <f t="shared" si="0"/>
        <v>2019 K</v>
      </c>
      <c r="O2" s="1" t="s">
        <v>47</v>
      </c>
      <c r="P2" t="str">
        <f t="shared" si="1"/>
        <v> 1</v>
      </c>
      <c r="Q2" s="5" t="str">
        <f aca="true" t="shared" si="2" ref="Q2:Q65">IF(O2="","",VLOOKUP(O2,$A$18:$B$46,2,0))</f>
        <v> Przedszkolaki i 0 (dziewczynki  - rocznik 2015 i mł.</v>
      </c>
    </row>
    <row r="3" spans="1:17" ht="15">
      <c r="A3" s="33" t="s">
        <v>65</v>
      </c>
      <c r="B3" s="33" t="s">
        <v>28</v>
      </c>
      <c r="L3">
        <v>2018</v>
      </c>
      <c r="M3" t="s">
        <v>46</v>
      </c>
      <c r="N3" t="str">
        <f t="shared" si="0"/>
        <v>2018 K</v>
      </c>
      <c r="O3" s="1" t="s">
        <v>47</v>
      </c>
      <c r="P3" t="str">
        <f t="shared" si="1"/>
        <v> 1</v>
      </c>
      <c r="Q3" s="5" t="str">
        <f t="shared" si="2"/>
        <v> Przedszkolaki i 0 (dziewczynki  - rocznik 2015 i mł.</v>
      </c>
    </row>
    <row r="4" spans="1:17" ht="15">
      <c r="A4" s="34" t="s">
        <v>66</v>
      </c>
      <c r="B4" s="34" t="s">
        <v>29</v>
      </c>
      <c r="L4">
        <v>2017</v>
      </c>
      <c r="M4" t="s">
        <v>46</v>
      </c>
      <c r="N4" t="str">
        <f t="shared" si="0"/>
        <v>2017 K</v>
      </c>
      <c r="O4" s="1" t="s">
        <v>47</v>
      </c>
      <c r="P4" t="str">
        <f t="shared" si="1"/>
        <v> 1</v>
      </c>
      <c r="Q4" s="5" t="str">
        <f t="shared" si="2"/>
        <v> Przedszkolaki i 0 (dziewczynki  - rocznik 2015 i mł.</v>
      </c>
    </row>
    <row r="5" spans="1:17" ht="15">
      <c r="A5" s="33" t="s">
        <v>67</v>
      </c>
      <c r="B5" s="33" t="s">
        <v>30</v>
      </c>
      <c r="L5">
        <v>2016</v>
      </c>
      <c r="M5" t="s">
        <v>46</v>
      </c>
      <c r="N5" t="str">
        <f t="shared" si="0"/>
        <v>2016 K</v>
      </c>
      <c r="O5" s="1" t="s">
        <v>47</v>
      </c>
      <c r="P5" t="str">
        <f t="shared" si="1"/>
        <v> 1</v>
      </c>
      <c r="Q5" s="5" t="str">
        <f t="shared" si="2"/>
        <v> Przedszkolaki i 0 (dziewczynki  - rocznik 2015 i mł.</v>
      </c>
    </row>
    <row r="6" spans="1:17" ht="15">
      <c r="A6" s="34" t="s">
        <v>68</v>
      </c>
      <c r="B6" s="34" t="s">
        <v>31</v>
      </c>
      <c r="L6">
        <v>2015</v>
      </c>
      <c r="M6" t="s">
        <v>46</v>
      </c>
      <c r="N6" t="str">
        <f t="shared" si="0"/>
        <v>2015 K</v>
      </c>
      <c r="O6" s="1" t="s">
        <v>47</v>
      </c>
      <c r="P6" t="str">
        <f t="shared" si="1"/>
        <v> 1</v>
      </c>
      <c r="Q6" s="5" t="str">
        <f t="shared" si="2"/>
        <v> Przedszkolaki i 0 (dziewczynki  - rocznik 2015 i mł.</v>
      </c>
    </row>
    <row r="7" spans="1:17" ht="15">
      <c r="A7" s="33" t="s">
        <v>69</v>
      </c>
      <c r="B7" s="33" t="s">
        <v>32</v>
      </c>
      <c r="L7">
        <v>2020</v>
      </c>
      <c r="M7" t="s">
        <v>45</v>
      </c>
      <c r="N7" t="str">
        <f t="shared" si="0"/>
        <v>2020 M</v>
      </c>
      <c r="O7" s="1" t="s">
        <v>48</v>
      </c>
      <c r="P7" t="str">
        <f t="shared" si="1"/>
        <v> 2</v>
      </c>
      <c r="Q7" s="5" t="str">
        <f t="shared" si="2"/>
        <v> Przedszkolaki i 0 (chłopcy  - rocznik 2015 i mł.</v>
      </c>
    </row>
    <row r="8" spans="1:17" ht="15">
      <c r="A8" s="34" t="s">
        <v>70</v>
      </c>
      <c r="B8" s="34" t="s">
        <v>33</v>
      </c>
      <c r="L8">
        <v>2019</v>
      </c>
      <c r="M8" t="s">
        <v>45</v>
      </c>
      <c r="N8" t="str">
        <f t="shared" si="0"/>
        <v>2019 M</v>
      </c>
      <c r="O8" s="1" t="s">
        <v>48</v>
      </c>
      <c r="P8" t="str">
        <f t="shared" si="1"/>
        <v> 2</v>
      </c>
      <c r="Q8" s="5" t="str">
        <f t="shared" si="2"/>
        <v> Przedszkolaki i 0 (chłopcy  - rocznik 2015 i mł.</v>
      </c>
    </row>
    <row r="9" spans="1:17" ht="15">
      <c r="A9" s="33" t="s">
        <v>71</v>
      </c>
      <c r="B9" s="33" t="s">
        <v>34</v>
      </c>
      <c r="L9">
        <v>2018</v>
      </c>
      <c r="M9" t="s">
        <v>45</v>
      </c>
      <c r="N9" t="str">
        <f t="shared" si="0"/>
        <v>2018 M</v>
      </c>
      <c r="O9" s="1" t="s">
        <v>48</v>
      </c>
      <c r="P9" t="str">
        <f t="shared" si="1"/>
        <v> 2</v>
      </c>
      <c r="Q9" s="5" t="str">
        <f t="shared" si="2"/>
        <v> Przedszkolaki i 0 (chłopcy  - rocznik 2015 i mł.</v>
      </c>
    </row>
    <row r="10" spans="1:17" ht="15">
      <c r="A10" s="34" t="s">
        <v>72</v>
      </c>
      <c r="B10" s="34" t="s">
        <v>35</v>
      </c>
      <c r="L10">
        <v>2017</v>
      </c>
      <c r="M10" t="s">
        <v>45</v>
      </c>
      <c r="N10" t="str">
        <f t="shared" si="0"/>
        <v>2017 M</v>
      </c>
      <c r="O10" s="1" t="s">
        <v>48</v>
      </c>
      <c r="P10" t="str">
        <f t="shared" si="1"/>
        <v> 2</v>
      </c>
      <c r="Q10" s="5" t="str">
        <f t="shared" si="2"/>
        <v> Przedszkolaki i 0 (chłopcy  - rocznik 2015 i mł.</v>
      </c>
    </row>
    <row r="11" spans="1:17" ht="15">
      <c r="A11" s="33" t="s">
        <v>73</v>
      </c>
      <c r="B11" s="33" t="s">
        <v>36</v>
      </c>
      <c r="L11">
        <v>2016</v>
      </c>
      <c r="M11" t="s">
        <v>45</v>
      </c>
      <c r="N11" t="str">
        <f t="shared" si="0"/>
        <v>2016 M</v>
      </c>
      <c r="O11" s="1" t="s">
        <v>48</v>
      </c>
      <c r="P11" t="str">
        <f t="shared" si="1"/>
        <v> 2</v>
      </c>
      <c r="Q11" s="5" t="str">
        <f t="shared" si="2"/>
        <v> Przedszkolaki i 0 (chłopcy  - rocznik 2015 i mł.</v>
      </c>
    </row>
    <row r="12" spans="1:17" ht="15">
      <c r="A12" s="34" t="s">
        <v>74</v>
      </c>
      <c r="B12" s="34" t="s">
        <v>37</v>
      </c>
      <c r="L12">
        <v>2015</v>
      </c>
      <c r="M12" t="s">
        <v>45</v>
      </c>
      <c r="N12" t="str">
        <f t="shared" si="0"/>
        <v>2015 M</v>
      </c>
      <c r="O12" s="1" t="s">
        <v>48</v>
      </c>
      <c r="P12" t="str">
        <f t="shared" si="1"/>
        <v> 2</v>
      </c>
      <c r="Q12" s="5" t="str">
        <f t="shared" si="2"/>
        <v> Przedszkolaki i 0 (chłopcy  - rocznik 2015 i mł.</v>
      </c>
    </row>
    <row r="13" spans="1:17" ht="15">
      <c r="A13" s="33" t="s">
        <v>75</v>
      </c>
      <c r="B13" s="33" t="s">
        <v>38</v>
      </c>
      <c r="L13">
        <v>2014</v>
      </c>
      <c r="M13" t="s">
        <v>46</v>
      </c>
      <c r="N13" t="str">
        <f t="shared" si="0"/>
        <v>2014 K</v>
      </c>
      <c r="O13" s="1" t="s">
        <v>49</v>
      </c>
      <c r="P13" t="str">
        <f t="shared" si="1"/>
        <v> 3</v>
      </c>
      <c r="Q13" s="5" t="str">
        <f t="shared" si="2"/>
        <v> Dzieci młodsze-dziewczynki (juniorki E  - rocznik 2013-2014</v>
      </c>
    </row>
    <row r="14" spans="1:17" ht="15">
      <c r="A14" s="34" t="s">
        <v>76</v>
      </c>
      <c r="B14" s="34" t="s">
        <v>39</v>
      </c>
      <c r="L14">
        <v>2013</v>
      </c>
      <c r="M14" t="s">
        <v>46</v>
      </c>
      <c r="N14" t="str">
        <f t="shared" si="0"/>
        <v>2013 K</v>
      </c>
      <c r="O14" s="1" t="s">
        <v>49</v>
      </c>
      <c r="P14" t="str">
        <f t="shared" si="1"/>
        <v> 3</v>
      </c>
      <c r="Q14" s="5" t="str">
        <f t="shared" si="2"/>
        <v> Dzieci młodsze-dziewczynki (juniorki E  - rocznik 2013-2014</v>
      </c>
    </row>
    <row r="15" spans="1:17" ht="15">
      <c r="A15" s="33" t="s">
        <v>77</v>
      </c>
      <c r="B15" s="33" t="s">
        <v>40</v>
      </c>
      <c r="L15">
        <v>2014</v>
      </c>
      <c r="M15" t="s">
        <v>45</v>
      </c>
      <c r="N15" t="str">
        <f t="shared" si="0"/>
        <v>2014 M</v>
      </c>
      <c r="O15" s="1" t="s">
        <v>50</v>
      </c>
      <c r="P15" t="str">
        <f t="shared" si="1"/>
        <v> 4</v>
      </c>
      <c r="Q15" s="5" t="str">
        <f t="shared" si="2"/>
        <v> Dzieci młodsze-chłopcy (juniorzy E  - rocznik 2013-2014</v>
      </c>
    </row>
    <row r="16" spans="1:17" ht="15">
      <c r="A16" s="36" t="s">
        <v>78</v>
      </c>
      <c r="B16" s="36" t="s">
        <v>41</v>
      </c>
      <c r="L16">
        <v>2013</v>
      </c>
      <c r="M16" t="s">
        <v>45</v>
      </c>
      <c r="N16" t="str">
        <f t="shared" si="0"/>
        <v>2013 M</v>
      </c>
      <c r="O16" s="1" t="s">
        <v>50</v>
      </c>
      <c r="P16" t="str">
        <f t="shared" si="1"/>
        <v> 4</v>
      </c>
      <c r="Q16" s="5" t="str">
        <f t="shared" si="2"/>
        <v> Dzieci młodsze-chłopcy (juniorzy E  - rocznik 2013-2014</v>
      </c>
    </row>
    <row r="17" spans="12:17" ht="15">
      <c r="L17">
        <v>2012</v>
      </c>
      <c r="M17" t="s">
        <v>46</v>
      </c>
      <c r="N17" t="str">
        <f t="shared" si="0"/>
        <v>2012 K</v>
      </c>
      <c r="O17" s="1" t="s">
        <v>51</v>
      </c>
      <c r="P17" t="str">
        <f t="shared" si="1"/>
        <v> 5</v>
      </c>
      <c r="Q17" s="5" t="str">
        <f t="shared" si="2"/>
        <v> Dzieci starsze-dziewczynki (juniorki D  - rocznik 2011-2012</v>
      </c>
    </row>
    <row r="18" spans="1:17" ht="15">
      <c r="A18" t="s">
        <v>47</v>
      </c>
      <c r="B18" t="s">
        <v>26</v>
      </c>
      <c r="L18">
        <v>2011</v>
      </c>
      <c r="M18" t="s">
        <v>46</v>
      </c>
      <c r="N18" t="str">
        <f t="shared" si="0"/>
        <v>2011 K</v>
      </c>
      <c r="O18" s="1" t="s">
        <v>51</v>
      </c>
      <c r="P18" t="str">
        <f t="shared" si="1"/>
        <v> 5</v>
      </c>
      <c r="Q18" s="5" t="str">
        <f t="shared" si="2"/>
        <v> Dzieci starsze-dziewczynki (juniorki D  - rocznik 2011-2012</v>
      </c>
    </row>
    <row r="19" spans="1:17" ht="15">
      <c r="A19" s="37" t="s">
        <v>48</v>
      </c>
      <c r="B19" s="37" t="s">
        <v>27</v>
      </c>
      <c r="L19">
        <v>2012</v>
      </c>
      <c r="M19" t="s">
        <v>45</v>
      </c>
      <c r="N19" t="str">
        <f t="shared" si="0"/>
        <v>2012 M</v>
      </c>
      <c r="O19" s="1" t="s">
        <v>52</v>
      </c>
      <c r="P19" t="str">
        <f t="shared" si="1"/>
        <v> 6</v>
      </c>
      <c r="Q19" s="5" t="str">
        <f t="shared" si="2"/>
        <v> Dzieci starsze-chłopcy (juniorzy D  - rocznik 2011-2012</v>
      </c>
    </row>
    <row r="20" spans="1:17" ht="15">
      <c r="A20" s="37" t="s">
        <v>49</v>
      </c>
      <c r="B20" s="37" t="s">
        <v>28</v>
      </c>
      <c r="L20">
        <v>2011</v>
      </c>
      <c r="M20" t="s">
        <v>45</v>
      </c>
      <c r="N20" t="str">
        <f t="shared" si="0"/>
        <v>2011 M</v>
      </c>
      <c r="O20" s="1" t="s">
        <v>52</v>
      </c>
      <c r="P20" t="str">
        <f t="shared" si="1"/>
        <v> 6</v>
      </c>
      <c r="Q20" s="5" t="str">
        <f t="shared" si="2"/>
        <v> Dzieci starsze-chłopcy (juniorzy D  - rocznik 2011-2012</v>
      </c>
    </row>
    <row r="21" spans="1:17" ht="15">
      <c r="A21" s="37" t="s">
        <v>50</v>
      </c>
      <c r="B21" s="37" t="s">
        <v>29</v>
      </c>
      <c r="L21">
        <v>2010</v>
      </c>
      <c r="M21" t="s">
        <v>46</v>
      </c>
      <c r="N21" t="str">
        <f t="shared" si="0"/>
        <v>2010 K</v>
      </c>
      <c r="O21" s="1" t="s">
        <v>58</v>
      </c>
      <c r="P21" t="str">
        <f t="shared" si="1"/>
        <v> 7</v>
      </c>
      <c r="Q21" s="5" t="str">
        <f t="shared" si="2"/>
        <v> Młodziczki (juniorki C  - rocznik 2009-2010</v>
      </c>
    </row>
    <row r="22" spans="1:17" ht="15">
      <c r="A22" s="37" t="s">
        <v>51</v>
      </c>
      <c r="B22" s="37" t="s">
        <v>30</v>
      </c>
      <c r="L22">
        <v>2009</v>
      </c>
      <c r="M22" t="s">
        <v>46</v>
      </c>
      <c r="N22" t="str">
        <f t="shared" si="0"/>
        <v>2009 K</v>
      </c>
      <c r="O22" s="1" t="s">
        <v>58</v>
      </c>
      <c r="P22" t="str">
        <f t="shared" si="1"/>
        <v> 7</v>
      </c>
      <c r="Q22" s="5" t="str">
        <f t="shared" si="2"/>
        <v> Młodziczki (juniorki C  - rocznik 2009-2010</v>
      </c>
    </row>
    <row r="23" spans="1:17" ht="15">
      <c r="A23" s="37" t="s">
        <v>52</v>
      </c>
      <c r="B23" s="37" t="s">
        <v>31</v>
      </c>
      <c r="L23">
        <v>2010</v>
      </c>
      <c r="M23" t="s">
        <v>45</v>
      </c>
      <c r="N23" t="str">
        <f t="shared" si="0"/>
        <v>2010 M</v>
      </c>
      <c r="O23" s="1" t="s">
        <v>53</v>
      </c>
      <c r="P23" t="str">
        <f t="shared" si="1"/>
        <v> 8</v>
      </c>
      <c r="Q23" s="5" t="str">
        <f t="shared" si="2"/>
        <v> Młodzicy (juniorzy C  - rocznik 2009 -2010</v>
      </c>
    </row>
    <row r="24" spans="1:17" ht="15">
      <c r="A24" s="37" t="s">
        <v>58</v>
      </c>
      <c r="B24" s="37" t="s">
        <v>32</v>
      </c>
      <c r="L24">
        <v>2009</v>
      </c>
      <c r="M24" t="s">
        <v>45</v>
      </c>
      <c r="N24" t="str">
        <f t="shared" si="0"/>
        <v>2009 M</v>
      </c>
      <c r="O24" s="1" t="s">
        <v>53</v>
      </c>
      <c r="P24" t="str">
        <f t="shared" si="1"/>
        <v> 8</v>
      </c>
      <c r="Q24" s="5" t="str">
        <f t="shared" si="2"/>
        <v> Młodzicy (juniorzy C  - rocznik 2009 -2010</v>
      </c>
    </row>
    <row r="25" spans="1:17" ht="15">
      <c r="A25" s="37" t="s">
        <v>53</v>
      </c>
      <c r="B25" s="37" t="s">
        <v>33</v>
      </c>
      <c r="L25">
        <v>2008</v>
      </c>
      <c r="M25" t="s">
        <v>46</v>
      </c>
      <c r="N25" t="str">
        <f t="shared" si="0"/>
        <v>2008 K</v>
      </c>
      <c r="O25" s="1" t="s">
        <v>59</v>
      </c>
      <c r="P25" t="str">
        <f t="shared" si="1"/>
        <v> 9</v>
      </c>
      <c r="Q25" s="5" t="str">
        <f t="shared" si="2"/>
        <v> Juniorki młodsze (juniorki B  - rocznik 2007-2008</v>
      </c>
    </row>
    <row r="26" spans="1:17" ht="15">
      <c r="A26" s="37" t="s">
        <v>59</v>
      </c>
      <c r="B26" s="37" t="s">
        <v>34</v>
      </c>
      <c r="L26">
        <v>2007</v>
      </c>
      <c r="M26" t="s">
        <v>46</v>
      </c>
      <c r="N26" t="str">
        <f t="shared" si="0"/>
        <v>2007 K</v>
      </c>
      <c r="O26" s="1" t="s">
        <v>59</v>
      </c>
      <c r="P26" t="str">
        <f t="shared" si="1"/>
        <v> 9</v>
      </c>
      <c r="Q26" s="5" t="str">
        <f t="shared" si="2"/>
        <v> Juniorki młodsze (juniorki B  - rocznik 2007-2008</v>
      </c>
    </row>
    <row r="27" spans="1:17" ht="15">
      <c r="A27" s="37" t="s">
        <v>54</v>
      </c>
      <c r="B27" s="37" t="s">
        <v>35</v>
      </c>
      <c r="L27">
        <v>2008</v>
      </c>
      <c r="M27" t="s">
        <v>45</v>
      </c>
      <c r="N27" t="str">
        <f t="shared" si="0"/>
        <v>2008 M</v>
      </c>
      <c r="O27" s="1" t="s">
        <v>54</v>
      </c>
      <c r="P27" t="str">
        <f t="shared" si="1"/>
        <v>10</v>
      </c>
      <c r="Q27" s="5" t="str">
        <f t="shared" si="2"/>
        <v> Juniorzy młodsi (juniorzy B  - rocznik 2007-2008</v>
      </c>
    </row>
    <row r="28" spans="1:17" ht="15">
      <c r="A28" s="37" t="s">
        <v>60</v>
      </c>
      <c r="B28" s="37" t="s">
        <v>36</v>
      </c>
      <c r="L28">
        <v>2007</v>
      </c>
      <c r="M28" t="s">
        <v>45</v>
      </c>
      <c r="N28" t="str">
        <f t="shared" si="0"/>
        <v>2007 M</v>
      </c>
      <c r="O28" s="1" t="s">
        <v>54</v>
      </c>
      <c r="P28" t="str">
        <f t="shared" si="1"/>
        <v>10</v>
      </c>
      <c r="Q28" s="5" t="str">
        <f t="shared" si="2"/>
        <v> Juniorzy młodsi (juniorzy B  - rocznik 2007-2008</v>
      </c>
    </row>
    <row r="29" spans="1:17" ht="15">
      <c r="A29" s="37" t="s">
        <v>55</v>
      </c>
      <c r="B29" s="37" t="s">
        <v>37</v>
      </c>
      <c r="L29">
        <v>2006</v>
      </c>
      <c r="M29" t="s">
        <v>46</v>
      </c>
      <c r="N29" t="str">
        <f t="shared" si="0"/>
        <v>2006 K</v>
      </c>
      <c r="O29" s="1" t="s">
        <v>60</v>
      </c>
      <c r="P29" t="str">
        <f t="shared" si="1"/>
        <v>11</v>
      </c>
      <c r="Q29" s="5" t="str">
        <f t="shared" si="2"/>
        <v> Juniorki (juniorki A  - rocznik 2002-2006</v>
      </c>
    </row>
    <row r="30" spans="1:17" ht="15">
      <c r="A30" s="37" t="s">
        <v>61</v>
      </c>
      <c r="B30" s="37" t="s">
        <v>38</v>
      </c>
      <c r="L30">
        <v>2005</v>
      </c>
      <c r="M30" t="s">
        <v>46</v>
      </c>
      <c r="N30" t="str">
        <f t="shared" si="0"/>
        <v>2005 K</v>
      </c>
      <c r="O30" s="1" t="s">
        <v>60</v>
      </c>
      <c r="P30" t="str">
        <f t="shared" si="1"/>
        <v>11</v>
      </c>
      <c r="Q30" s="5" t="str">
        <f t="shared" si="2"/>
        <v> Juniorki (juniorki A  - rocznik 2002-2006</v>
      </c>
    </row>
    <row r="31" spans="1:17" ht="15">
      <c r="A31" s="37" t="s">
        <v>56</v>
      </c>
      <c r="B31" s="37" t="s">
        <v>39</v>
      </c>
      <c r="L31">
        <v>2004</v>
      </c>
      <c r="M31" t="s">
        <v>46</v>
      </c>
      <c r="N31" t="str">
        <f t="shared" si="0"/>
        <v>2004 K</v>
      </c>
      <c r="O31" s="1" t="s">
        <v>60</v>
      </c>
      <c r="P31" t="str">
        <f t="shared" si="1"/>
        <v>11</v>
      </c>
      <c r="Q31" s="5" t="str">
        <f t="shared" si="2"/>
        <v> Juniorki (juniorki A  - rocznik 2002-2006</v>
      </c>
    </row>
    <row r="32" spans="1:17" ht="15">
      <c r="A32" s="37" t="s">
        <v>62</v>
      </c>
      <c r="B32" s="37" t="s">
        <v>40</v>
      </c>
      <c r="L32">
        <v>2003</v>
      </c>
      <c r="M32" t="s">
        <v>46</v>
      </c>
      <c r="N32" t="str">
        <f t="shared" si="0"/>
        <v>2003 K</v>
      </c>
      <c r="O32" s="1" t="s">
        <v>60</v>
      </c>
      <c r="P32" t="str">
        <f t="shared" si="1"/>
        <v>11</v>
      </c>
      <c r="Q32" s="5" t="str">
        <f t="shared" si="2"/>
        <v> Juniorki (juniorki A  - rocznik 2002-2006</v>
      </c>
    </row>
    <row r="33" spans="1:17" ht="15">
      <c r="A33" s="37" t="s">
        <v>57</v>
      </c>
      <c r="B33" s="37" t="s">
        <v>41</v>
      </c>
      <c r="L33">
        <v>2002</v>
      </c>
      <c r="M33" t="s">
        <v>46</v>
      </c>
      <c r="N33" t="str">
        <f aca="true" t="shared" si="3" ref="N33:N64">L33&amp;" "&amp;M33</f>
        <v>2002 K</v>
      </c>
      <c r="O33" s="1" t="s">
        <v>60</v>
      </c>
      <c r="P33" t="str">
        <f aca="true" t="shared" si="4" ref="P33:P64">RIGHT(O33,2)</f>
        <v>11</v>
      </c>
      <c r="Q33" s="5" t="str">
        <f t="shared" si="2"/>
        <v> Juniorki (juniorki A  - rocznik 2002-2006</v>
      </c>
    </row>
    <row r="34" spans="12:17" ht="15">
      <c r="L34">
        <v>2006</v>
      </c>
      <c r="M34" t="s">
        <v>45</v>
      </c>
      <c r="N34" t="str">
        <f t="shared" si="3"/>
        <v>2006 M</v>
      </c>
      <c r="O34" s="1" t="s">
        <v>55</v>
      </c>
      <c r="P34" t="str">
        <f t="shared" si="4"/>
        <v>12</v>
      </c>
      <c r="Q34" s="5" t="str">
        <f t="shared" si="2"/>
        <v> Juniorzy I (juniorzy A  - rocznik 2002-2006</v>
      </c>
    </row>
    <row r="35" spans="12:17" ht="15">
      <c r="L35">
        <v>2005</v>
      </c>
      <c r="M35" t="s">
        <v>45</v>
      </c>
      <c r="N35" t="str">
        <f t="shared" si="3"/>
        <v>2005 M</v>
      </c>
      <c r="O35" s="1" t="s">
        <v>55</v>
      </c>
      <c r="P35" t="str">
        <f t="shared" si="4"/>
        <v>12</v>
      </c>
      <c r="Q35" s="5" t="str">
        <f t="shared" si="2"/>
        <v> Juniorzy I (juniorzy A  - rocznik 2002-2006</v>
      </c>
    </row>
    <row r="36" spans="12:17" ht="15">
      <c r="L36">
        <v>2004</v>
      </c>
      <c r="M36" t="s">
        <v>45</v>
      </c>
      <c r="N36" t="str">
        <f t="shared" si="3"/>
        <v>2004 M</v>
      </c>
      <c r="O36" s="1" t="s">
        <v>55</v>
      </c>
      <c r="P36" t="str">
        <f t="shared" si="4"/>
        <v>12</v>
      </c>
      <c r="Q36" s="5" t="str">
        <f t="shared" si="2"/>
        <v> Juniorzy I (juniorzy A  - rocznik 2002-2006</v>
      </c>
    </row>
    <row r="37" spans="12:17" ht="15">
      <c r="L37">
        <v>2003</v>
      </c>
      <c r="M37" t="s">
        <v>45</v>
      </c>
      <c r="N37" t="str">
        <f t="shared" si="3"/>
        <v>2003 M</v>
      </c>
      <c r="O37" s="1" t="s">
        <v>55</v>
      </c>
      <c r="P37" t="str">
        <f t="shared" si="4"/>
        <v>12</v>
      </c>
      <c r="Q37" s="5" t="str">
        <f t="shared" si="2"/>
        <v> Juniorzy I (juniorzy A  - rocznik 2002-2006</v>
      </c>
    </row>
    <row r="38" spans="12:17" ht="15">
      <c r="L38">
        <v>2002</v>
      </c>
      <c r="M38" t="s">
        <v>45</v>
      </c>
      <c r="N38" t="str">
        <f t="shared" si="3"/>
        <v>2002 M</v>
      </c>
      <c r="O38" s="1" t="s">
        <v>55</v>
      </c>
      <c r="P38" t="str">
        <f t="shared" si="4"/>
        <v>12</v>
      </c>
      <c r="Q38" s="5" t="str">
        <f t="shared" si="2"/>
        <v> Juniorzy I (juniorzy A  - rocznik 2002-2006</v>
      </c>
    </row>
    <row r="39" spans="12:17" ht="15">
      <c r="L39">
        <v>2001</v>
      </c>
      <c r="M39" t="s">
        <v>46</v>
      </c>
      <c r="N39" t="str">
        <f t="shared" si="3"/>
        <v>2001 K</v>
      </c>
      <c r="O39" s="1" t="s">
        <v>61</v>
      </c>
      <c r="P39" t="str">
        <f t="shared" si="4"/>
        <v>13</v>
      </c>
      <c r="Q39" s="5" t="str">
        <f t="shared" si="2"/>
        <v> Seniorki - rocznik 2001-1983 </v>
      </c>
    </row>
    <row r="40" spans="12:17" ht="15">
      <c r="L40">
        <v>2000</v>
      </c>
      <c r="M40" t="s">
        <v>46</v>
      </c>
      <c r="N40" t="str">
        <f t="shared" si="3"/>
        <v>2000 K</v>
      </c>
      <c r="O40" s="1" t="s">
        <v>61</v>
      </c>
      <c r="P40" t="str">
        <f t="shared" si="4"/>
        <v>13</v>
      </c>
      <c r="Q40" s="5" t="str">
        <f t="shared" si="2"/>
        <v> Seniorki - rocznik 2001-1983 </v>
      </c>
    </row>
    <row r="41" spans="12:17" ht="15">
      <c r="L41">
        <v>1999</v>
      </c>
      <c r="M41" t="s">
        <v>46</v>
      </c>
      <c r="N41" t="str">
        <f t="shared" si="3"/>
        <v>1999 K</v>
      </c>
      <c r="O41" s="1" t="s">
        <v>61</v>
      </c>
      <c r="P41" t="str">
        <f t="shared" si="4"/>
        <v>13</v>
      </c>
      <c r="Q41" s="5" t="str">
        <f t="shared" si="2"/>
        <v> Seniorki - rocznik 2001-1983 </v>
      </c>
    </row>
    <row r="42" spans="12:17" ht="15">
      <c r="L42">
        <v>1998</v>
      </c>
      <c r="M42" t="s">
        <v>46</v>
      </c>
      <c r="N42" t="str">
        <f t="shared" si="3"/>
        <v>1998 K</v>
      </c>
      <c r="O42" s="1" t="s">
        <v>61</v>
      </c>
      <c r="P42" t="str">
        <f t="shared" si="4"/>
        <v>13</v>
      </c>
      <c r="Q42" s="5" t="str">
        <f t="shared" si="2"/>
        <v> Seniorki - rocznik 2001-1983 </v>
      </c>
    </row>
    <row r="43" spans="12:17" ht="15">
      <c r="L43">
        <v>1997</v>
      </c>
      <c r="M43" t="s">
        <v>46</v>
      </c>
      <c r="N43" t="str">
        <f t="shared" si="3"/>
        <v>1997 K</v>
      </c>
      <c r="O43" s="1" t="s">
        <v>61</v>
      </c>
      <c r="P43" t="str">
        <f t="shared" si="4"/>
        <v>13</v>
      </c>
      <c r="Q43" s="5" t="str">
        <f t="shared" si="2"/>
        <v> Seniorki - rocznik 2001-1983 </v>
      </c>
    </row>
    <row r="44" spans="12:17" ht="15">
      <c r="L44">
        <v>1996</v>
      </c>
      <c r="M44" t="s">
        <v>46</v>
      </c>
      <c r="N44" t="str">
        <f t="shared" si="3"/>
        <v>1996 K</v>
      </c>
      <c r="O44" s="1" t="s">
        <v>61</v>
      </c>
      <c r="P44" t="str">
        <f t="shared" si="4"/>
        <v>13</v>
      </c>
      <c r="Q44" s="5" t="str">
        <f t="shared" si="2"/>
        <v> Seniorki - rocznik 2001-1983 </v>
      </c>
    </row>
    <row r="45" spans="12:17" ht="15">
      <c r="L45">
        <v>1995</v>
      </c>
      <c r="M45" t="s">
        <v>46</v>
      </c>
      <c r="N45" t="str">
        <f t="shared" si="3"/>
        <v>1995 K</v>
      </c>
      <c r="O45" s="1" t="s">
        <v>61</v>
      </c>
      <c r="P45" t="str">
        <f t="shared" si="4"/>
        <v>13</v>
      </c>
      <c r="Q45" s="5" t="str">
        <f t="shared" si="2"/>
        <v> Seniorki - rocznik 2001-1983 </v>
      </c>
    </row>
    <row r="46" spans="12:17" ht="15">
      <c r="L46">
        <v>1994</v>
      </c>
      <c r="M46" t="s">
        <v>46</v>
      </c>
      <c r="N46" t="str">
        <f t="shared" si="3"/>
        <v>1994 K</v>
      </c>
      <c r="O46" s="1" t="s">
        <v>61</v>
      </c>
      <c r="P46" t="str">
        <f t="shared" si="4"/>
        <v>13</v>
      </c>
      <c r="Q46" s="5" t="str">
        <f t="shared" si="2"/>
        <v> Seniorki - rocznik 2001-1983 </v>
      </c>
    </row>
    <row r="47" spans="12:17" ht="15">
      <c r="L47">
        <v>1993</v>
      </c>
      <c r="M47" t="s">
        <v>46</v>
      </c>
      <c r="N47" t="str">
        <f t="shared" si="3"/>
        <v>1993 K</v>
      </c>
      <c r="O47" s="1" t="s">
        <v>61</v>
      </c>
      <c r="P47" t="str">
        <f t="shared" si="4"/>
        <v>13</v>
      </c>
      <c r="Q47" s="5" t="str">
        <f t="shared" si="2"/>
        <v> Seniorki - rocznik 2001-1983 </v>
      </c>
    </row>
    <row r="48" spans="12:17" ht="15">
      <c r="L48">
        <v>1992</v>
      </c>
      <c r="M48" t="s">
        <v>46</v>
      </c>
      <c r="N48" t="str">
        <f t="shared" si="3"/>
        <v>1992 K</v>
      </c>
      <c r="O48" s="1" t="s">
        <v>61</v>
      </c>
      <c r="P48" t="str">
        <f t="shared" si="4"/>
        <v>13</v>
      </c>
      <c r="Q48" s="5" t="str">
        <f t="shared" si="2"/>
        <v> Seniorki - rocznik 2001-1983 </v>
      </c>
    </row>
    <row r="49" spans="12:17" ht="15">
      <c r="L49">
        <v>1991</v>
      </c>
      <c r="M49" t="s">
        <v>46</v>
      </c>
      <c r="N49" t="str">
        <f t="shared" si="3"/>
        <v>1991 K</v>
      </c>
      <c r="O49" s="1" t="s">
        <v>61</v>
      </c>
      <c r="P49" t="str">
        <f t="shared" si="4"/>
        <v>13</v>
      </c>
      <c r="Q49" s="5" t="str">
        <f t="shared" si="2"/>
        <v> Seniorki - rocznik 2001-1983 </v>
      </c>
    </row>
    <row r="50" spans="12:17" ht="15">
      <c r="L50">
        <v>1990</v>
      </c>
      <c r="M50" t="s">
        <v>46</v>
      </c>
      <c r="N50" t="str">
        <f t="shared" si="3"/>
        <v>1990 K</v>
      </c>
      <c r="O50" s="1" t="s">
        <v>61</v>
      </c>
      <c r="P50" t="str">
        <f t="shared" si="4"/>
        <v>13</v>
      </c>
      <c r="Q50" s="5" t="str">
        <f t="shared" si="2"/>
        <v> Seniorki - rocznik 2001-1983 </v>
      </c>
    </row>
    <row r="51" spans="12:17" ht="15">
      <c r="L51">
        <v>1989</v>
      </c>
      <c r="M51" t="s">
        <v>46</v>
      </c>
      <c r="N51" t="str">
        <f t="shared" si="3"/>
        <v>1989 K</v>
      </c>
      <c r="O51" s="1" t="s">
        <v>61</v>
      </c>
      <c r="P51" t="str">
        <f t="shared" si="4"/>
        <v>13</v>
      </c>
      <c r="Q51" s="5" t="str">
        <f t="shared" si="2"/>
        <v> Seniorki - rocznik 2001-1983 </v>
      </c>
    </row>
    <row r="52" spans="12:17" ht="15">
      <c r="L52">
        <v>1988</v>
      </c>
      <c r="M52" t="s">
        <v>46</v>
      </c>
      <c r="N52" t="str">
        <f t="shared" si="3"/>
        <v>1988 K</v>
      </c>
      <c r="O52" s="1" t="s">
        <v>61</v>
      </c>
      <c r="P52" t="str">
        <f t="shared" si="4"/>
        <v>13</v>
      </c>
      <c r="Q52" s="5" t="str">
        <f t="shared" si="2"/>
        <v> Seniorki - rocznik 2001-1983 </v>
      </c>
    </row>
    <row r="53" spans="12:17" ht="15">
      <c r="L53">
        <v>1987</v>
      </c>
      <c r="M53" t="s">
        <v>46</v>
      </c>
      <c r="N53" t="str">
        <f t="shared" si="3"/>
        <v>1987 K</v>
      </c>
      <c r="O53" s="1" t="s">
        <v>61</v>
      </c>
      <c r="P53" t="str">
        <f t="shared" si="4"/>
        <v>13</v>
      </c>
      <c r="Q53" s="5" t="str">
        <f t="shared" si="2"/>
        <v> Seniorki - rocznik 2001-1983 </v>
      </c>
    </row>
    <row r="54" spans="12:17" ht="15">
      <c r="L54">
        <v>1986</v>
      </c>
      <c r="M54" t="s">
        <v>46</v>
      </c>
      <c r="N54" t="str">
        <f t="shared" si="3"/>
        <v>1986 K</v>
      </c>
      <c r="O54" s="1" t="s">
        <v>61</v>
      </c>
      <c r="P54" t="str">
        <f t="shared" si="4"/>
        <v>13</v>
      </c>
      <c r="Q54" s="5" t="str">
        <f t="shared" si="2"/>
        <v> Seniorki - rocznik 2001-1983 </v>
      </c>
    </row>
    <row r="55" spans="12:17" ht="15">
      <c r="L55">
        <v>1985</v>
      </c>
      <c r="M55" t="s">
        <v>46</v>
      </c>
      <c r="N55" t="str">
        <f t="shared" si="3"/>
        <v>1985 K</v>
      </c>
      <c r="O55" s="1" t="s">
        <v>61</v>
      </c>
      <c r="P55" t="str">
        <f t="shared" si="4"/>
        <v>13</v>
      </c>
      <c r="Q55" s="5" t="str">
        <f t="shared" si="2"/>
        <v> Seniorki - rocznik 2001-1983 </v>
      </c>
    </row>
    <row r="56" spans="12:17" ht="15">
      <c r="L56">
        <v>1984</v>
      </c>
      <c r="M56" t="s">
        <v>46</v>
      </c>
      <c r="N56" t="str">
        <f t="shared" si="3"/>
        <v>1984 K</v>
      </c>
      <c r="O56" s="1" t="s">
        <v>61</v>
      </c>
      <c r="P56" t="str">
        <f t="shared" si="4"/>
        <v>13</v>
      </c>
      <c r="Q56" s="5" t="str">
        <f t="shared" si="2"/>
        <v> Seniorki - rocznik 2001-1983 </v>
      </c>
    </row>
    <row r="57" spans="12:17" ht="15">
      <c r="L57">
        <v>1983</v>
      </c>
      <c r="M57" t="s">
        <v>46</v>
      </c>
      <c r="N57" t="str">
        <f t="shared" si="3"/>
        <v>1983 K</v>
      </c>
      <c r="O57" s="1" t="s">
        <v>61</v>
      </c>
      <c r="P57" t="str">
        <f t="shared" si="4"/>
        <v>13</v>
      </c>
      <c r="Q57" s="5" t="str">
        <f t="shared" si="2"/>
        <v> Seniorki - rocznik 2001-1983 </v>
      </c>
    </row>
    <row r="58" spans="12:17" ht="15">
      <c r="L58">
        <v>2001</v>
      </c>
      <c r="M58" t="s">
        <v>45</v>
      </c>
      <c r="N58" t="str">
        <f t="shared" si="3"/>
        <v>2001 M</v>
      </c>
      <c r="O58" s="1" t="s">
        <v>56</v>
      </c>
      <c r="P58" t="str">
        <f t="shared" si="4"/>
        <v>14</v>
      </c>
      <c r="Q58" s="5" t="str">
        <f t="shared" si="2"/>
        <v> Seniorzy - rocznik 2001-1983 </v>
      </c>
    </row>
    <row r="59" spans="12:17" ht="15">
      <c r="L59">
        <v>2000</v>
      </c>
      <c r="M59" t="s">
        <v>45</v>
      </c>
      <c r="N59" t="str">
        <f t="shared" si="3"/>
        <v>2000 M</v>
      </c>
      <c r="O59" s="1" t="s">
        <v>56</v>
      </c>
      <c r="P59" t="str">
        <f t="shared" si="4"/>
        <v>14</v>
      </c>
      <c r="Q59" s="5" t="str">
        <f t="shared" si="2"/>
        <v> Seniorzy - rocznik 2001-1983 </v>
      </c>
    </row>
    <row r="60" spans="12:17" ht="15">
      <c r="L60">
        <v>1999</v>
      </c>
      <c r="M60" t="s">
        <v>45</v>
      </c>
      <c r="N60" t="str">
        <f t="shared" si="3"/>
        <v>1999 M</v>
      </c>
      <c r="O60" s="1" t="s">
        <v>56</v>
      </c>
      <c r="P60" t="str">
        <f t="shared" si="4"/>
        <v>14</v>
      </c>
      <c r="Q60" s="5" t="str">
        <f t="shared" si="2"/>
        <v> Seniorzy - rocznik 2001-1983 </v>
      </c>
    </row>
    <row r="61" spans="12:17" ht="15">
      <c r="L61">
        <v>1998</v>
      </c>
      <c r="M61" t="s">
        <v>45</v>
      </c>
      <c r="N61" t="str">
        <f t="shared" si="3"/>
        <v>1998 M</v>
      </c>
      <c r="O61" s="1" t="s">
        <v>56</v>
      </c>
      <c r="P61" t="str">
        <f t="shared" si="4"/>
        <v>14</v>
      </c>
      <c r="Q61" s="5" t="str">
        <f t="shared" si="2"/>
        <v> Seniorzy - rocznik 2001-1983 </v>
      </c>
    </row>
    <row r="62" spans="12:17" ht="15">
      <c r="L62">
        <v>1997</v>
      </c>
      <c r="M62" t="s">
        <v>45</v>
      </c>
      <c r="N62" t="str">
        <f t="shared" si="3"/>
        <v>1997 M</v>
      </c>
      <c r="O62" s="1" t="s">
        <v>56</v>
      </c>
      <c r="P62" t="str">
        <f t="shared" si="4"/>
        <v>14</v>
      </c>
      <c r="Q62" s="5" t="str">
        <f t="shared" si="2"/>
        <v> Seniorzy - rocznik 2001-1983 </v>
      </c>
    </row>
    <row r="63" spans="12:17" ht="15">
      <c r="L63">
        <v>1996</v>
      </c>
      <c r="M63" t="s">
        <v>45</v>
      </c>
      <c r="N63" t="str">
        <f t="shared" si="3"/>
        <v>1996 M</v>
      </c>
      <c r="O63" s="1" t="s">
        <v>56</v>
      </c>
      <c r="P63" t="str">
        <f t="shared" si="4"/>
        <v>14</v>
      </c>
      <c r="Q63" s="5" t="str">
        <f t="shared" si="2"/>
        <v> Seniorzy - rocznik 2001-1983 </v>
      </c>
    </row>
    <row r="64" spans="12:17" ht="15">
      <c r="L64">
        <v>1995</v>
      </c>
      <c r="M64" t="s">
        <v>45</v>
      </c>
      <c r="N64" t="str">
        <f t="shared" si="3"/>
        <v>1995 M</v>
      </c>
      <c r="O64" s="1" t="s">
        <v>56</v>
      </c>
      <c r="P64" t="str">
        <f t="shared" si="4"/>
        <v>14</v>
      </c>
      <c r="Q64" s="5" t="str">
        <f t="shared" si="2"/>
        <v> Seniorzy - rocznik 2001-1983 </v>
      </c>
    </row>
    <row r="65" spans="12:17" ht="15">
      <c r="L65">
        <v>1994</v>
      </c>
      <c r="M65" t="s">
        <v>45</v>
      </c>
      <c r="N65" t="str">
        <f aca="true" t="shared" si="5" ref="N65:N96">L65&amp;" "&amp;M65</f>
        <v>1994 M</v>
      </c>
      <c r="O65" s="1" t="s">
        <v>56</v>
      </c>
      <c r="P65" t="str">
        <f aca="true" t="shared" si="6" ref="P65:P96">RIGHT(O65,2)</f>
        <v>14</v>
      </c>
      <c r="Q65" s="5" t="str">
        <f t="shared" si="2"/>
        <v> Seniorzy - rocznik 2001-1983 </v>
      </c>
    </row>
    <row r="66" spans="12:17" ht="15">
      <c r="L66">
        <v>1993</v>
      </c>
      <c r="M66" t="s">
        <v>45</v>
      </c>
      <c r="N66" t="str">
        <f t="shared" si="5"/>
        <v>1993 M</v>
      </c>
      <c r="O66" s="1" t="s">
        <v>56</v>
      </c>
      <c r="P66" t="str">
        <f t="shared" si="6"/>
        <v>14</v>
      </c>
      <c r="Q66" s="5" t="str">
        <f aca="true" t="shared" si="7" ref="Q66:Q129">IF(O66="","",VLOOKUP(O66,$A$18:$B$46,2,0))</f>
        <v> Seniorzy - rocznik 2001-1983 </v>
      </c>
    </row>
    <row r="67" spans="12:17" ht="15">
      <c r="L67">
        <v>1992</v>
      </c>
      <c r="M67" t="s">
        <v>45</v>
      </c>
      <c r="N67" t="str">
        <f t="shared" si="5"/>
        <v>1992 M</v>
      </c>
      <c r="O67" s="1" t="s">
        <v>56</v>
      </c>
      <c r="P67" t="str">
        <f t="shared" si="6"/>
        <v>14</v>
      </c>
      <c r="Q67" s="5" t="str">
        <f t="shared" si="7"/>
        <v> Seniorzy - rocznik 2001-1983 </v>
      </c>
    </row>
    <row r="68" spans="12:17" ht="15">
      <c r="L68">
        <v>1991</v>
      </c>
      <c r="M68" t="s">
        <v>45</v>
      </c>
      <c r="N68" t="str">
        <f t="shared" si="5"/>
        <v>1991 M</v>
      </c>
      <c r="O68" s="1" t="s">
        <v>56</v>
      </c>
      <c r="P68" t="str">
        <f t="shared" si="6"/>
        <v>14</v>
      </c>
      <c r="Q68" s="5" t="str">
        <f t="shared" si="7"/>
        <v> Seniorzy - rocznik 2001-1983 </v>
      </c>
    </row>
    <row r="69" spans="12:17" ht="15">
      <c r="L69">
        <v>1990</v>
      </c>
      <c r="M69" t="s">
        <v>45</v>
      </c>
      <c r="N69" t="str">
        <f t="shared" si="5"/>
        <v>1990 M</v>
      </c>
      <c r="O69" s="1" t="s">
        <v>56</v>
      </c>
      <c r="P69" t="str">
        <f t="shared" si="6"/>
        <v>14</v>
      </c>
      <c r="Q69" s="5" t="str">
        <f t="shared" si="7"/>
        <v> Seniorzy - rocznik 2001-1983 </v>
      </c>
    </row>
    <row r="70" spans="12:17" ht="15">
      <c r="L70">
        <v>1989</v>
      </c>
      <c r="M70" t="s">
        <v>45</v>
      </c>
      <c r="N70" t="str">
        <f t="shared" si="5"/>
        <v>1989 M</v>
      </c>
      <c r="O70" s="1" t="s">
        <v>56</v>
      </c>
      <c r="P70" t="str">
        <f t="shared" si="6"/>
        <v>14</v>
      </c>
      <c r="Q70" s="5" t="str">
        <f t="shared" si="7"/>
        <v> Seniorzy - rocznik 2001-1983 </v>
      </c>
    </row>
    <row r="71" spans="12:17" ht="15">
      <c r="L71">
        <v>1988</v>
      </c>
      <c r="M71" t="s">
        <v>45</v>
      </c>
      <c r="N71" t="str">
        <f t="shared" si="5"/>
        <v>1988 M</v>
      </c>
      <c r="O71" s="1" t="s">
        <v>56</v>
      </c>
      <c r="P71" t="str">
        <f t="shared" si="6"/>
        <v>14</v>
      </c>
      <c r="Q71" s="5" t="str">
        <f t="shared" si="7"/>
        <v> Seniorzy - rocznik 2001-1983 </v>
      </c>
    </row>
    <row r="72" spans="12:17" ht="15">
      <c r="L72">
        <v>1987</v>
      </c>
      <c r="M72" t="s">
        <v>45</v>
      </c>
      <c r="N72" t="str">
        <f t="shared" si="5"/>
        <v>1987 M</v>
      </c>
      <c r="O72" s="1" t="s">
        <v>56</v>
      </c>
      <c r="P72" t="str">
        <f t="shared" si="6"/>
        <v>14</v>
      </c>
      <c r="Q72" s="5" t="str">
        <f t="shared" si="7"/>
        <v> Seniorzy - rocznik 2001-1983 </v>
      </c>
    </row>
    <row r="73" spans="12:17" ht="15">
      <c r="L73">
        <v>1986</v>
      </c>
      <c r="M73" t="s">
        <v>45</v>
      </c>
      <c r="N73" t="str">
        <f t="shared" si="5"/>
        <v>1986 M</v>
      </c>
      <c r="O73" s="1" t="s">
        <v>56</v>
      </c>
      <c r="P73" t="str">
        <f t="shared" si="6"/>
        <v>14</v>
      </c>
      <c r="Q73" s="5" t="str">
        <f t="shared" si="7"/>
        <v> Seniorzy - rocznik 2001-1983 </v>
      </c>
    </row>
    <row r="74" spans="12:17" ht="15">
      <c r="L74">
        <v>1985</v>
      </c>
      <c r="M74" t="s">
        <v>45</v>
      </c>
      <c r="N74" t="str">
        <f t="shared" si="5"/>
        <v>1985 M</v>
      </c>
      <c r="O74" s="1" t="s">
        <v>56</v>
      </c>
      <c r="P74" t="str">
        <f t="shared" si="6"/>
        <v>14</v>
      </c>
      <c r="Q74" s="5" t="str">
        <f t="shared" si="7"/>
        <v> Seniorzy - rocznik 2001-1983 </v>
      </c>
    </row>
    <row r="75" spans="12:17" ht="15">
      <c r="L75">
        <v>1984</v>
      </c>
      <c r="M75" t="s">
        <v>45</v>
      </c>
      <c r="N75" t="str">
        <f t="shared" si="5"/>
        <v>1984 M</v>
      </c>
      <c r="O75" s="1" t="s">
        <v>56</v>
      </c>
      <c r="P75" t="str">
        <f t="shared" si="6"/>
        <v>14</v>
      </c>
      <c r="Q75" s="5" t="str">
        <f t="shared" si="7"/>
        <v> Seniorzy - rocznik 2001-1983 </v>
      </c>
    </row>
    <row r="76" spans="12:17" ht="15">
      <c r="L76">
        <v>1983</v>
      </c>
      <c r="M76" t="s">
        <v>45</v>
      </c>
      <c r="N76" t="str">
        <f t="shared" si="5"/>
        <v>1983 M</v>
      </c>
      <c r="O76" s="1" t="s">
        <v>56</v>
      </c>
      <c r="P76" t="str">
        <f t="shared" si="6"/>
        <v>14</v>
      </c>
      <c r="Q76" s="5" t="str">
        <f t="shared" si="7"/>
        <v> Seniorzy - rocznik 2001-1983 </v>
      </c>
    </row>
    <row r="77" spans="12:17" ht="15">
      <c r="L77">
        <v>1982</v>
      </c>
      <c r="M77" t="s">
        <v>46</v>
      </c>
      <c r="N77" t="str">
        <f t="shared" si="5"/>
        <v>1982 K</v>
      </c>
      <c r="O77" s="1" t="s">
        <v>62</v>
      </c>
      <c r="P77" t="str">
        <f t="shared" si="6"/>
        <v>15</v>
      </c>
      <c r="Q77" s="5" t="str">
        <f t="shared" si="7"/>
        <v> Masters Kobiety – rocznik 1982 i starsze </v>
      </c>
    </row>
    <row r="78" spans="12:17" ht="15">
      <c r="L78">
        <v>1981</v>
      </c>
      <c r="M78" t="s">
        <v>46</v>
      </c>
      <c r="N78" t="str">
        <f t="shared" si="5"/>
        <v>1981 K</v>
      </c>
      <c r="O78" s="1" t="s">
        <v>62</v>
      </c>
      <c r="P78" t="str">
        <f t="shared" si="6"/>
        <v>15</v>
      </c>
      <c r="Q78" s="5" t="str">
        <f t="shared" si="7"/>
        <v> Masters Kobiety – rocznik 1982 i starsze </v>
      </c>
    </row>
    <row r="79" spans="12:17" ht="15">
      <c r="L79">
        <v>1980</v>
      </c>
      <c r="M79" t="s">
        <v>46</v>
      </c>
      <c r="N79" t="str">
        <f t="shared" si="5"/>
        <v>1980 K</v>
      </c>
      <c r="O79" s="1" t="s">
        <v>62</v>
      </c>
      <c r="P79" t="str">
        <f t="shared" si="6"/>
        <v>15</v>
      </c>
      <c r="Q79" s="5" t="str">
        <f t="shared" si="7"/>
        <v> Masters Kobiety – rocznik 1982 i starsze </v>
      </c>
    </row>
    <row r="80" spans="12:17" ht="15">
      <c r="L80">
        <v>1979</v>
      </c>
      <c r="M80" t="s">
        <v>46</v>
      </c>
      <c r="N80" t="str">
        <f t="shared" si="5"/>
        <v>1979 K</v>
      </c>
      <c r="O80" s="1" t="s">
        <v>62</v>
      </c>
      <c r="P80" t="str">
        <f t="shared" si="6"/>
        <v>15</v>
      </c>
      <c r="Q80" s="5" t="str">
        <f t="shared" si="7"/>
        <v> Masters Kobiety – rocznik 1982 i starsze </v>
      </c>
    </row>
    <row r="81" spans="12:17" ht="15">
      <c r="L81">
        <v>1978</v>
      </c>
      <c r="M81" t="s">
        <v>46</v>
      </c>
      <c r="N81" t="str">
        <f t="shared" si="5"/>
        <v>1978 K</v>
      </c>
      <c r="O81" s="1" t="s">
        <v>62</v>
      </c>
      <c r="P81" t="str">
        <f t="shared" si="6"/>
        <v>15</v>
      </c>
      <c r="Q81" s="5" t="str">
        <f t="shared" si="7"/>
        <v> Masters Kobiety – rocznik 1982 i starsze </v>
      </c>
    </row>
    <row r="82" spans="12:17" ht="15">
      <c r="L82">
        <v>1977</v>
      </c>
      <c r="M82" t="s">
        <v>46</v>
      </c>
      <c r="N82" t="str">
        <f t="shared" si="5"/>
        <v>1977 K</v>
      </c>
      <c r="O82" s="1" t="s">
        <v>62</v>
      </c>
      <c r="P82" t="str">
        <f t="shared" si="6"/>
        <v>15</v>
      </c>
      <c r="Q82" s="5" t="str">
        <f t="shared" si="7"/>
        <v> Masters Kobiety – rocznik 1982 i starsze </v>
      </c>
    </row>
    <row r="83" spans="12:17" ht="15">
      <c r="L83">
        <v>1976</v>
      </c>
      <c r="M83" t="s">
        <v>46</v>
      </c>
      <c r="N83" t="str">
        <f t="shared" si="5"/>
        <v>1976 K</v>
      </c>
      <c r="O83" s="1" t="s">
        <v>62</v>
      </c>
      <c r="P83" t="str">
        <f t="shared" si="6"/>
        <v>15</v>
      </c>
      <c r="Q83" s="5" t="str">
        <f t="shared" si="7"/>
        <v> Masters Kobiety – rocznik 1982 i starsze </v>
      </c>
    </row>
    <row r="84" spans="12:17" ht="15">
      <c r="L84">
        <v>1975</v>
      </c>
      <c r="M84" t="s">
        <v>46</v>
      </c>
      <c r="N84" t="str">
        <f t="shared" si="5"/>
        <v>1975 K</v>
      </c>
      <c r="O84" s="1" t="s">
        <v>62</v>
      </c>
      <c r="P84" t="str">
        <f t="shared" si="6"/>
        <v>15</v>
      </c>
      <c r="Q84" s="5" t="str">
        <f t="shared" si="7"/>
        <v> Masters Kobiety – rocznik 1982 i starsze </v>
      </c>
    </row>
    <row r="85" spans="12:17" ht="15">
      <c r="L85">
        <v>1974</v>
      </c>
      <c r="M85" t="s">
        <v>46</v>
      </c>
      <c r="N85" t="str">
        <f t="shared" si="5"/>
        <v>1974 K</v>
      </c>
      <c r="O85" s="1" t="s">
        <v>62</v>
      </c>
      <c r="P85" t="str">
        <f t="shared" si="6"/>
        <v>15</v>
      </c>
      <c r="Q85" s="5" t="str">
        <f t="shared" si="7"/>
        <v> Masters Kobiety – rocznik 1982 i starsze </v>
      </c>
    </row>
    <row r="86" spans="12:17" ht="15">
      <c r="L86">
        <v>1973</v>
      </c>
      <c r="M86" t="s">
        <v>46</v>
      </c>
      <c r="N86" t="str">
        <f t="shared" si="5"/>
        <v>1973 K</v>
      </c>
      <c r="O86" s="1" t="s">
        <v>62</v>
      </c>
      <c r="P86" t="str">
        <f t="shared" si="6"/>
        <v>15</v>
      </c>
      <c r="Q86" s="5" t="str">
        <f t="shared" si="7"/>
        <v> Masters Kobiety – rocznik 1982 i starsze </v>
      </c>
    </row>
    <row r="87" spans="12:17" ht="15">
      <c r="L87">
        <v>1972</v>
      </c>
      <c r="M87" t="s">
        <v>46</v>
      </c>
      <c r="N87" t="str">
        <f t="shared" si="5"/>
        <v>1972 K</v>
      </c>
      <c r="O87" s="1" t="s">
        <v>62</v>
      </c>
      <c r="P87" t="str">
        <f t="shared" si="6"/>
        <v>15</v>
      </c>
      <c r="Q87" s="5" t="str">
        <f t="shared" si="7"/>
        <v> Masters Kobiety – rocznik 1982 i starsze </v>
      </c>
    </row>
    <row r="88" spans="12:17" ht="15">
      <c r="L88">
        <v>1971</v>
      </c>
      <c r="M88" t="s">
        <v>46</v>
      </c>
      <c r="N88" t="str">
        <f t="shared" si="5"/>
        <v>1971 K</v>
      </c>
      <c r="O88" s="1" t="s">
        <v>62</v>
      </c>
      <c r="P88" t="str">
        <f t="shared" si="6"/>
        <v>15</v>
      </c>
      <c r="Q88" s="5" t="str">
        <f t="shared" si="7"/>
        <v> Masters Kobiety – rocznik 1982 i starsze </v>
      </c>
    </row>
    <row r="89" spans="12:17" ht="15">
      <c r="L89">
        <v>1970</v>
      </c>
      <c r="M89" t="s">
        <v>46</v>
      </c>
      <c r="N89" t="str">
        <f t="shared" si="5"/>
        <v>1970 K</v>
      </c>
      <c r="O89" s="1" t="s">
        <v>62</v>
      </c>
      <c r="P89" t="str">
        <f t="shared" si="6"/>
        <v>15</v>
      </c>
      <c r="Q89" s="5" t="str">
        <f t="shared" si="7"/>
        <v> Masters Kobiety – rocznik 1982 i starsze </v>
      </c>
    </row>
    <row r="90" spans="12:17" ht="15">
      <c r="L90">
        <v>1969</v>
      </c>
      <c r="M90" t="s">
        <v>46</v>
      </c>
      <c r="N90" t="str">
        <f t="shared" si="5"/>
        <v>1969 K</v>
      </c>
      <c r="O90" s="1" t="s">
        <v>62</v>
      </c>
      <c r="P90" t="str">
        <f t="shared" si="6"/>
        <v>15</v>
      </c>
      <c r="Q90" s="5" t="str">
        <f t="shared" si="7"/>
        <v> Masters Kobiety – rocznik 1982 i starsze </v>
      </c>
    </row>
    <row r="91" spans="12:17" ht="15">
      <c r="L91">
        <v>1968</v>
      </c>
      <c r="M91" t="s">
        <v>46</v>
      </c>
      <c r="N91" t="str">
        <f t="shared" si="5"/>
        <v>1968 K</v>
      </c>
      <c r="O91" s="1" t="s">
        <v>62</v>
      </c>
      <c r="P91" t="str">
        <f t="shared" si="6"/>
        <v>15</v>
      </c>
      <c r="Q91" s="5" t="str">
        <f t="shared" si="7"/>
        <v> Masters Kobiety – rocznik 1982 i starsze </v>
      </c>
    </row>
    <row r="92" spans="12:17" ht="15">
      <c r="L92">
        <v>1967</v>
      </c>
      <c r="M92" t="s">
        <v>46</v>
      </c>
      <c r="N92" t="str">
        <f t="shared" si="5"/>
        <v>1967 K</v>
      </c>
      <c r="O92" s="1" t="s">
        <v>62</v>
      </c>
      <c r="P92" t="str">
        <f t="shared" si="6"/>
        <v>15</v>
      </c>
      <c r="Q92" s="5" t="str">
        <f t="shared" si="7"/>
        <v> Masters Kobiety – rocznik 1982 i starsze </v>
      </c>
    </row>
    <row r="93" spans="12:17" ht="15">
      <c r="L93">
        <v>1966</v>
      </c>
      <c r="M93" t="s">
        <v>46</v>
      </c>
      <c r="N93" t="str">
        <f t="shared" si="5"/>
        <v>1966 K</v>
      </c>
      <c r="O93" s="1" t="s">
        <v>62</v>
      </c>
      <c r="P93" t="str">
        <f t="shared" si="6"/>
        <v>15</v>
      </c>
      <c r="Q93" s="5" t="str">
        <f t="shared" si="7"/>
        <v> Masters Kobiety – rocznik 1982 i starsze </v>
      </c>
    </row>
    <row r="94" spans="12:17" ht="15">
      <c r="L94">
        <v>1965</v>
      </c>
      <c r="M94" t="s">
        <v>46</v>
      </c>
      <c r="N94" t="str">
        <f t="shared" si="5"/>
        <v>1965 K</v>
      </c>
      <c r="O94" s="1" t="s">
        <v>62</v>
      </c>
      <c r="P94" t="str">
        <f t="shared" si="6"/>
        <v>15</v>
      </c>
      <c r="Q94" s="5" t="str">
        <f t="shared" si="7"/>
        <v> Masters Kobiety – rocznik 1982 i starsze </v>
      </c>
    </row>
    <row r="95" spans="12:17" ht="15">
      <c r="L95">
        <v>1964</v>
      </c>
      <c r="M95" t="s">
        <v>46</v>
      </c>
      <c r="N95" t="str">
        <f t="shared" si="5"/>
        <v>1964 K</v>
      </c>
      <c r="O95" s="1" t="s">
        <v>62</v>
      </c>
      <c r="P95" t="str">
        <f t="shared" si="6"/>
        <v>15</v>
      </c>
      <c r="Q95" s="5" t="str">
        <f t="shared" si="7"/>
        <v> Masters Kobiety – rocznik 1982 i starsze </v>
      </c>
    </row>
    <row r="96" spans="12:17" ht="15">
      <c r="L96">
        <v>1963</v>
      </c>
      <c r="M96" t="s">
        <v>46</v>
      </c>
      <c r="N96" t="str">
        <f t="shared" si="5"/>
        <v>1963 K</v>
      </c>
      <c r="O96" s="1" t="s">
        <v>62</v>
      </c>
      <c r="P96" t="str">
        <f t="shared" si="6"/>
        <v>15</v>
      </c>
      <c r="Q96" s="5" t="str">
        <f t="shared" si="7"/>
        <v> Masters Kobiety – rocznik 1982 i starsze </v>
      </c>
    </row>
    <row r="97" spans="12:17" ht="15">
      <c r="L97">
        <v>1962</v>
      </c>
      <c r="M97" t="s">
        <v>46</v>
      </c>
      <c r="N97" t="str">
        <f aca="true" t="shared" si="8" ref="N97:N128">L97&amp;" "&amp;M97</f>
        <v>1962 K</v>
      </c>
      <c r="O97" s="1" t="s">
        <v>62</v>
      </c>
      <c r="P97" t="str">
        <f aca="true" t="shared" si="9" ref="P97:P128">RIGHT(O97,2)</f>
        <v>15</v>
      </c>
      <c r="Q97" s="5" t="str">
        <f t="shared" si="7"/>
        <v> Masters Kobiety – rocznik 1982 i starsze </v>
      </c>
    </row>
    <row r="98" spans="12:17" ht="15">
      <c r="L98">
        <v>1961</v>
      </c>
      <c r="M98" t="s">
        <v>46</v>
      </c>
      <c r="N98" t="str">
        <f t="shared" si="8"/>
        <v>1961 K</v>
      </c>
      <c r="O98" s="1" t="s">
        <v>62</v>
      </c>
      <c r="P98" t="str">
        <f t="shared" si="9"/>
        <v>15</v>
      </c>
      <c r="Q98" s="5" t="str">
        <f t="shared" si="7"/>
        <v> Masters Kobiety – rocznik 1982 i starsze </v>
      </c>
    </row>
    <row r="99" spans="12:17" ht="15">
      <c r="L99">
        <v>1960</v>
      </c>
      <c r="M99" t="s">
        <v>46</v>
      </c>
      <c r="N99" t="str">
        <f t="shared" si="8"/>
        <v>1960 K</v>
      </c>
      <c r="O99" s="1" t="s">
        <v>62</v>
      </c>
      <c r="P99" t="str">
        <f t="shared" si="9"/>
        <v>15</v>
      </c>
      <c r="Q99" s="5" t="str">
        <f t="shared" si="7"/>
        <v> Masters Kobiety – rocznik 1982 i starsze </v>
      </c>
    </row>
    <row r="100" spans="12:17" ht="15">
      <c r="L100">
        <v>1959</v>
      </c>
      <c r="M100" t="s">
        <v>46</v>
      </c>
      <c r="N100" t="str">
        <f t="shared" si="8"/>
        <v>1959 K</v>
      </c>
      <c r="O100" s="1" t="s">
        <v>62</v>
      </c>
      <c r="P100" t="str">
        <f t="shared" si="9"/>
        <v>15</v>
      </c>
      <c r="Q100" s="5" t="str">
        <f t="shared" si="7"/>
        <v> Masters Kobiety – rocznik 1982 i starsze </v>
      </c>
    </row>
    <row r="101" spans="12:17" ht="15">
      <c r="L101">
        <v>1958</v>
      </c>
      <c r="M101" t="s">
        <v>46</v>
      </c>
      <c r="N101" t="str">
        <f t="shared" si="8"/>
        <v>1958 K</v>
      </c>
      <c r="O101" s="1" t="s">
        <v>62</v>
      </c>
      <c r="P101" t="str">
        <f t="shared" si="9"/>
        <v>15</v>
      </c>
      <c r="Q101" s="5" t="str">
        <f t="shared" si="7"/>
        <v> Masters Kobiety – rocznik 1982 i starsze </v>
      </c>
    </row>
    <row r="102" spans="12:17" ht="15">
      <c r="L102">
        <v>1957</v>
      </c>
      <c r="M102" t="s">
        <v>46</v>
      </c>
      <c r="N102" t="str">
        <f t="shared" si="8"/>
        <v>1957 K</v>
      </c>
      <c r="O102" s="1" t="s">
        <v>62</v>
      </c>
      <c r="P102" t="str">
        <f t="shared" si="9"/>
        <v>15</v>
      </c>
      <c r="Q102" s="5" t="str">
        <f t="shared" si="7"/>
        <v> Masters Kobiety – rocznik 1982 i starsze </v>
      </c>
    </row>
    <row r="103" spans="12:17" ht="15">
      <c r="L103">
        <v>1956</v>
      </c>
      <c r="M103" t="s">
        <v>46</v>
      </c>
      <c r="N103" t="str">
        <f t="shared" si="8"/>
        <v>1956 K</v>
      </c>
      <c r="O103" s="1" t="s">
        <v>62</v>
      </c>
      <c r="P103" t="str">
        <f t="shared" si="9"/>
        <v>15</v>
      </c>
      <c r="Q103" s="5" t="str">
        <f t="shared" si="7"/>
        <v> Masters Kobiety – rocznik 1982 i starsze </v>
      </c>
    </row>
    <row r="104" spans="12:17" ht="15">
      <c r="L104">
        <v>1955</v>
      </c>
      <c r="M104" t="s">
        <v>46</v>
      </c>
      <c r="N104" t="str">
        <f t="shared" si="8"/>
        <v>1955 K</v>
      </c>
      <c r="O104" s="1" t="s">
        <v>62</v>
      </c>
      <c r="P104" t="str">
        <f t="shared" si="9"/>
        <v>15</v>
      </c>
      <c r="Q104" s="5" t="str">
        <f t="shared" si="7"/>
        <v> Masters Kobiety – rocznik 1982 i starsze </v>
      </c>
    </row>
    <row r="105" spans="12:17" ht="15">
      <c r="L105">
        <v>1954</v>
      </c>
      <c r="M105" t="s">
        <v>46</v>
      </c>
      <c r="N105" t="str">
        <f t="shared" si="8"/>
        <v>1954 K</v>
      </c>
      <c r="O105" s="1" t="s">
        <v>62</v>
      </c>
      <c r="P105" t="str">
        <f t="shared" si="9"/>
        <v>15</v>
      </c>
      <c r="Q105" s="5" t="str">
        <f t="shared" si="7"/>
        <v> Masters Kobiety – rocznik 1982 i starsze </v>
      </c>
    </row>
    <row r="106" spans="12:17" ht="15">
      <c r="L106">
        <v>1953</v>
      </c>
      <c r="M106" t="s">
        <v>46</v>
      </c>
      <c r="N106" t="str">
        <f t="shared" si="8"/>
        <v>1953 K</v>
      </c>
      <c r="O106" s="1" t="s">
        <v>62</v>
      </c>
      <c r="P106" t="str">
        <f t="shared" si="9"/>
        <v>15</v>
      </c>
      <c r="Q106" s="5" t="str">
        <f t="shared" si="7"/>
        <v> Masters Kobiety – rocznik 1982 i starsze </v>
      </c>
    </row>
    <row r="107" spans="12:17" ht="15">
      <c r="L107">
        <v>1952</v>
      </c>
      <c r="M107" t="s">
        <v>46</v>
      </c>
      <c r="N107" t="str">
        <f t="shared" si="8"/>
        <v>1952 K</v>
      </c>
      <c r="O107" s="1" t="s">
        <v>62</v>
      </c>
      <c r="P107" t="str">
        <f t="shared" si="9"/>
        <v>15</v>
      </c>
      <c r="Q107" s="5" t="str">
        <f t="shared" si="7"/>
        <v> Masters Kobiety – rocznik 1982 i starsze </v>
      </c>
    </row>
    <row r="108" spans="12:17" ht="15">
      <c r="L108">
        <v>1951</v>
      </c>
      <c r="M108" t="s">
        <v>46</v>
      </c>
      <c r="N108" t="str">
        <f t="shared" si="8"/>
        <v>1951 K</v>
      </c>
      <c r="O108" s="1" t="s">
        <v>62</v>
      </c>
      <c r="P108" t="str">
        <f t="shared" si="9"/>
        <v>15</v>
      </c>
      <c r="Q108" s="5" t="str">
        <f t="shared" si="7"/>
        <v> Masters Kobiety – rocznik 1982 i starsze </v>
      </c>
    </row>
    <row r="109" spans="12:17" ht="15">
      <c r="L109">
        <v>1950</v>
      </c>
      <c r="M109" t="s">
        <v>46</v>
      </c>
      <c r="N109" t="str">
        <f t="shared" si="8"/>
        <v>1950 K</v>
      </c>
      <c r="O109" s="1" t="s">
        <v>62</v>
      </c>
      <c r="P109" t="str">
        <f t="shared" si="9"/>
        <v>15</v>
      </c>
      <c r="Q109" s="5" t="str">
        <f t="shared" si="7"/>
        <v> Masters Kobiety – rocznik 1982 i starsze </v>
      </c>
    </row>
    <row r="110" spans="12:17" ht="15">
      <c r="L110">
        <v>1949</v>
      </c>
      <c r="M110" t="s">
        <v>46</v>
      </c>
      <c r="N110" t="str">
        <f t="shared" si="8"/>
        <v>1949 K</v>
      </c>
      <c r="O110" s="1" t="s">
        <v>62</v>
      </c>
      <c r="P110" t="str">
        <f t="shared" si="9"/>
        <v>15</v>
      </c>
      <c r="Q110" s="5" t="str">
        <f t="shared" si="7"/>
        <v> Masters Kobiety – rocznik 1982 i starsze </v>
      </c>
    </row>
    <row r="111" spans="12:17" ht="15">
      <c r="L111">
        <v>1948</v>
      </c>
      <c r="M111" t="s">
        <v>46</v>
      </c>
      <c r="N111" t="str">
        <f t="shared" si="8"/>
        <v>1948 K</v>
      </c>
      <c r="O111" s="1" t="s">
        <v>62</v>
      </c>
      <c r="P111" t="str">
        <f t="shared" si="9"/>
        <v>15</v>
      </c>
      <c r="Q111" s="5" t="str">
        <f t="shared" si="7"/>
        <v> Masters Kobiety – rocznik 1982 i starsze </v>
      </c>
    </row>
    <row r="112" spans="12:17" ht="15">
      <c r="L112">
        <v>1947</v>
      </c>
      <c r="M112" t="s">
        <v>46</v>
      </c>
      <c r="N112" t="str">
        <f t="shared" si="8"/>
        <v>1947 K</v>
      </c>
      <c r="O112" s="1" t="s">
        <v>62</v>
      </c>
      <c r="P112" t="str">
        <f t="shared" si="9"/>
        <v>15</v>
      </c>
      <c r="Q112" s="5" t="str">
        <f t="shared" si="7"/>
        <v> Masters Kobiety – rocznik 1982 i starsze </v>
      </c>
    </row>
    <row r="113" spans="12:17" ht="15">
      <c r="L113">
        <v>1946</v>
      </c>
      <c r="M113" t="s">
        <v>46</v>
      </c>
      <c r="N113" t="str">
        <f t="shared" si="8"/>
        <v>1946 K</v>
      </c>
      <c r="O113" s="1" t="s">
        <v>62</v>
      </c>
      <c r="P113" t="str">
        <f t="shared" si="9"/>
        <v>15</v>
      </c>
      <c r="Q113" s="5" t="str">
        <f t="shared" si="7"/>
        <v> Masters Kobiety – rocznik 1982 i starsze </v>
      </c>
    </row>
    <row r="114" spans="12:17" ht="15">
      <c r="L114">
        <v>1945</v>
      </c>
      <c r="M114" t="s">
        <v>46</v>
      </c>
      <c r="N114" t="str">
        <f t="shared" si="8"/>
        <v>1945 K</v>
      </c>
      <c r="O114" s="1" t="s">
        <v>62</v>
      </c>
      <c r="P114" t="str">
        <f t="shared" si="9"/>
        <v>15</v>
      </c>
      <c r="Q114" s="5" t="str">
        <f t="shared" si="7"/>
        <v> Masters Kobiety – rocznik 1982 i starsze </v>
      </c>
    </row>
    <row r="115" spans="12:17" ht="15">
      <c r="L115">
        <v>1944</v>
      </c>
      <c r="M115" t="s">
        <v>46</v>
      </c>
      <c r="N115" t="str">
        <f t="shared" si="8"/>
        <v>1944 K</v>
      </c>
      <c r="O115" s="1" t="s">
        <v>62</v>
      </c>
      <c r="P115" t="str">
        <f t="shared" si="9"/>
        <v>15</v>
      </c>
      <c r="Q115" s="5" t="str">
        <f t="shared" si="7"/>
        <v> Masters Kobiety – rocznik 1982 i starsze </v>
      </c>
    </row>
    <row r="116" spans="12:17" ht="15">
      <c r="L116">
        <v>1943</v>
      </c>
      <c r="M116" t="s">
        <v>46</v>
      </c>
      <c r="N116" t="str">
        <f t="shared" si="8"/>
        <v>1943 K</v>
      </c>
      <c r="O116" s="1" t="s">
        <v>62</v>
      </c>
      <c r="P116" t="str">
        <f t="shared" si="9"/>
        <v>15</v>
      </c>
      <c r="Q116" s="5" t="str">
        <f t="shared" si="7"/>
        <v> Masters Kobiety – rocznik 1982 i starsze </v>
      </c>
    </row>
    <row r="117" spans="12:17" ht="15">
      <c r="L117">
        <v>1942</v>
      </c>
      <c r="M117" t="s">
        <v>46</v>
      </c>
      <c r="N117" t="str">
        <f t="shared" si="8"/>
        <v>1942 K</v>
      </c>
      <c r="O117" s="1" t="s">
        <v>62</v>
      </c>
      <c r="P117" t="str">
        <f t="shared" si="9"/>
        <v>15</v>
      </c>
      <c r="Q117" s="5" t="str">
        <f t="shared" si="7"/>
        <v> Masters Kobiety – rocznik 1982 i starsze </v>
      </c>
    </row>
    <row r="118" spans="12:17" ht="15">
      <c r="L118">
        <v>1941</v>
      </c>
      <c r="M118" t="s">
        <v>46</v>
      </c>
      <c r="N118" t="str">
        <f t="shared" si="8"/>
        <v>1941 K</v>
      </c>
      <c r="O118" s="1" t="s">
        <v>62</v>
      </c>
      <c r="P118" t="str">
        <f t="shared" si="9"/>
        <v>15</v>
      </c>
      <c r="Q118" s="5" t="str">
        <f t="shared" si="7"/>
        <v> Masters Kobiety – rocznik 1982 i starsze </v>
      </c>
    </row>
    <row r="119" spans="12:17" ht="15">
      <c r="L119">
        <v>1940</v>
      </c>
      <c r="M119" t="s">
        <v>46</v>
      </c>
      <c r="N119" t="str">
        <f t="shared" si="8"/>
        <v>1940 K</v>
      </c>
      <c r="O119" s="1" t="s">
        <v>62</v>
      </c>
      <c r="P119" t="str">
        <f t="shared" si="9"/>
        <v>15</v>
      </c>
      <c r="Q119" s="5" t="str">
        <f t="shared" si="7"/>
        <v> Masters Kobiety – rocznik 1982 i starsze </v>
      </c>
    </row>
    <row r="120" spans="12:17" ht="15">
      <c r="L120">
        <v>1982</v>
      </c>
      <c r="M120" t="s">
        <v>45</v>
      </c>
      <c r="N120" t="str">
        <f t="shared" si="8"/>
        <v>1982 M</v>
      </c>
      <c r="O120" s="1" t="s">
        <v>57</v>
      </c>
      <c r="P120" t="str">
        <f t="shared" si="9"/>
        <v>16</v>
      </c>
      <c r="Q120" s="5" t="str">
        <f t="shared" si="7"/>
        <v> Masters Mężczyźni – rocznik 1982 i starsi </v>
      </c>
    </row>
    <row r="121" spans="12:17" ht="15">
      <c r="L121">
        <v>1981</v>
      </c>
      <c r="M121" t="s">
        <v>45</v>
      </c>
      <c r="N121" t="str">
        <f t="shared" si="8"/>
        <v>1981 M</v>
      </c>
      <c r="O121" s="1" t="s">
        <v>57</v>
      </c>
      <c r="P121" t="str">
        <f t="shared" si="9"/>
        <v>16</v>
      </c>
      <c r="Q121" s="5" t="str">
        <f t="shared" si="7"/>
        <v> Masters Mężczyźni – rocznik 1982 i starsi </v>
      </c>
    </row>
    <row r="122" spans="12:17" ht="15">
      <c r="L122">
        <v>1980</v>
      </c>
      <c r="M122" t="s">
        <v>45</v>
      </c>
      <c r="N122" t="str">
        <f t="shared" si="8"/>
        <v>1980 M</v>
      </c>
      <c r="O122" s="1" t="s">
        <v>57</v>
      </c>
      <c r="P122" t="str">
        <f t="shared" si="9"/>
        <v>16</v>
      </c>
      <c r="Q122" s="5" t="str">
        <f t="shared" si="7"/>
        <v> Masters Mężczyźni – rocznik 1982 i starsi </v>
      </c>
    </row>
    <row r="123" spans="12:17" ht="15">
      <c r="L123">
        <v>1979</v>
      </c>
      <c r="M123" t="s">
        <v>45</v>
      </c>
      <c r="N123" t="str">
        <f t="shared" si="8"/>
        <v>1979 M</v>
      </c>
      <c r="O123" s="1" t="s">
        <v>57</v>
      </c>
      <c r="P123" t="str">
        <f t="shared" si="9"/>
        <v>16</v>
      </c>
      <c r="Q123" s="5" t="str">
        <f t="shared" si="7"/>
        <v> Masters Mężczyźni – rocznik 1982 i starsi </v>
      </c>
    </row>
    <row r="124" spans="12:17" ht="15">
      <c r="L124">
        <v>1978</v>
      </c>
      <c r="M124" t="s">
        <v>45</v>
      </c>
      <c r="N124" t="str">
        <f t="shared" si="8"/>
        <v>1978 M</v>
      </c>
      <c r="O124" s="1" t="s">
        <v>57</v>
      </c>
      <c r="P124" t="str">
        <f t="shared" si="9"/>
        <v>16</v>
      </c>
      <c r="Q124" s="5" t="str">
        <f t="shared" si="7"/>
        <v> Masters Mężczyźni – rocznik 1982 i starsi </v>
      </c>
    </row>
    <row r="125" spans="12:17" ht="15">
      <c r="L125">
        <v>1977</v>
      </c>
      <c r="M125" t="s">
        <v>45</v>
      </c>
      <c r="N125" t="str">
        <f t="shared" si="8"/>
        <v>1977 M</v>
      </c>
      <c r="O125" s="1" t="s">
        <v>57</v>
      </c>
      <c r="P125" t="str">
        <f t="shared" si="9"/>
        <v>16</v>
      </c>
      <c r="Q125" s="5" t="str">
        <f t="shared" si="7"/>
        <v> Masters Mężczyźni – rocznik 1982 i starsi </v>
      </c>
    </row>
    <row r="126" spans="12:17" ht="15">
      <c r="L126">
        <v>1976</v>
      </c>
      <c r="M126" t="s">
        <v>45</v>
      </c>
      <c r="N126" t="str">
        <f t="shared" si="8"/>
        <v>1976 M</v>
      </c>
      <c r="O126" s="1" t="s">
        <v>57</v>
      </c>
      <c r="P126" t="str">
        <f t="shared" si="9"/>
        <v>16</v>
      </c>
      <c r="Q126" s="5" t="str">
        <f t="shared" si="7"/>
        <v> Masters Mężczyźni – rocznik 1982 i starsi </v>
      </c>
    </row>
    <row r="127" spans="12:17" ht="15">
      <c r="L127">
        <v>1975</v>
      </c>
      <c r="M127" t="s">
        <v>45</v>
      </c>
      <c r="N127" t="str">
        <f t="shared" si="8"/>
        <v>1975 M</v>
      </c>
      <c r="O127" s="1" t="s">
        <v>57</v>
      </c>
      <c r="P127" t="str">
        <f t="shared" si="9"/>
        <v>16</v>
      </c>
      <c r="Q127" s="5" t="str">
        <f t="shared" si="7"/>
        <v> Masters Mężczyźni – rocznik 1982 i starsi </v>
      </c>
    </row>
    <row r="128" spans="12:17" ht="15">
      <c r="L128">
        <v>1974</v>
      </c>
      <c r="M128" t="s">
        <v>45</v>
      </c>
      <c r="N128" t="str">
        <f t="shared" si="8"/>
        <v>1974 M</v>
      </c>
      <c r="O128" s="1" t="s">
        <v>57</v>
      </c>
      <c r="P128" t="str">
        <f t="shared" si="9"/>
        <v>16</v>
      </c>
      <c r="Q128" s="5" t="str">
        <f t="shared" si="7"/>
        <v> Masters Mężczyźni – rocznik 1982 i starsi </v>
      </c>
    </row>
    <row r="129" spans="12:17" ht="15">
      <c r="L129">
        <v>1973</v>
      </c>
      <c r="M129" t="s">
        <v>45</v>
      </c>
      <c r="N129" t="str">
        <f aca="true" t="shared" si="10" ref="N129:N160">L129&amp;" "&amp;M129</f>
        <v>1973 M</v>
      </c>
      <c r="O129" s="1" t="s">
        <v>57</v>
      </c>
      <c r="P129" t="str">
        <f aca="true" t="shared" si="11" ref="P129:P160">RIGHT(O129,2)</f>
        <v>16</v>
      </c>
      <c r="Q129" s="5" t="str">
        <f t="shared" si="7"/>
        <v> Masters Mężczyźni – rocznik 1982 i starsi </v>
      </c>
    </row>
    <row r="130" spans="12:17" ht="15">
      <c r="L130">
        <v>1972</v>
      </c>
      <c r="M130" t="s">
        <v>45</v>
      </c>
      <c r="N130" t="str">
        <f t="shared" si="10"/>
        <v>1972 M</v>
      </c>
      <c r="O130" s="1" t="s">
        <v>57</v>
      </c>
      <c r="P130" t="str">
        <f t="shared" si="11"/>
        <v>16</v>
      </c>
      <c r="Q130" s="5" t="str">
        <f aca="true" t="shared" si="12" ref="Q130:Q162">IF(O130="","",VLOOKUP(O130,$A$18:$B$46,2,0))</f>
        <v> Masters Mężczyźni – rocznik 1982 i starsi </v>
      </c>
    </row>
    <row r="131" spans="12:17" ht="15">
      <c r="L131">
        <v>1971</v>
      </c>
      <c r="M131" t="s">
        <v>45</v>
      </c>
      <c r="N131" t="str">
        <f t="shared" si="10"/>
        <v>1971 M</v>
      </c>
      <c r="O131" s="1" t="s">
        <v>57</v>
      </c>
      <c r="P131" t="str">
        <f t="shared" si="11"/>
        <v>16</v>
      </c>
      <c r="Q131" s="5" t="str">
        <f t="shared" si="12"/>
        <v> Masters Mężczyźni – rocznik 1982 i starsi </v>
      </c>
    </row>
    <row r="132" spans="12:17" ht="15">
      <c r="L132">
        <v>1970</v>
      </c>
      <c r="M132" t="s">
        <v>45</v>
      </c>
      <c r="N132" t="str">
        <f t="shared" si="10"/>
        <v>1970 M</v>
      </c>
      <c r="O132" s="1" t="s">
        <v>57</v>
      </c>
      <c r="P132" t="str">
        <f t="shared" si="11"/>
        <v>16</v>
      </c>
      <c r="Q132" s="5" t="str">
        <f t="shared" si="12"/>
        <v> Masters Mężczyźni – rocznik 1982 i starsi </v>
      </c>
    </row>
    <row r="133" spans="12:17" ht="15">
      <c r="L133">
        <v>1969</v>
      </c>
      <c r="M133" t="s">
        <v>45</v>
      </c>
      <c r="N133" t="str">
        <f t="shared" si="10"/>
        <v>1969 M</v>
      </c>
      <c r="O133" s="1" t="s">
        <v>57</v>
      </c>
      <c r="P133" t="str">
        <f t="shared" si="11"/>
        <v>16</v>
      </c>
      <c r="Q133" s="5" t="str">
        <f t="shared" si="12"/>
        <v> Masters Mężczyźni – rocznik 1982 i starsi </v>
      </c>
    </row>
    <row r="134" spans="12:17" ht="15">
      <c r="L134">
        <v>1968</v>
      </c>
      <c r="M134" t="s">
        <v>45</v>
      </c>
      <c r="N134" t="str">
        <f t="shared" si="10"/>
        <v>1968 M</v>
      </c>
      <c r="O134" s="1" t="s">
        <v>57</v>
      </c>
      <c r="P134" t="str">
        <f t="shared" si="11"/>
        <v>16</v>
      </c>
      <c r="Q134" s="5" t="str">
        <f t="shared" si="12"/>
        <v> Masters Mężczyźni – rocznik 1982 i starsi </v>
      </c>
    </row>
    <row r="135" spans="12:17" ht="15">
      <c r="L135">
        <v>1967</v>
      </c>
      <c r="M135" t="s">
        <v>45</v>
      </c>
      <c r="N135" t="str">
        <f t="shared" si="10"/>
        <v>1967 M</v>
      </c>
      <c r="O135" s="1" t="s">
        <v>57</v>
      </c>
      <c r="P135" t="str">
        <f t="shared" si="11"/>
        <v>16</v>
      </c>
      <c r="Q135" s="5" t="str">
        <f t="shared" si="12"/>
        <v> Masters Mężczyźni – rocznik 1982 i starsi </v>
      </c>
    </row>
    <row r="136" spans="12:17" ht="15">
      <c r="L136">
        <v>1966</v>
      </c>
      <c r="M136" t="s">
        <v>45</v>
      </c>
      <c r="N136" t="str">
        <f t="shared" si="10"/>
        <v>1966 M</v>
      </c>
      <c r="O136" s="1" t="s">
        <v>57</v>
      </c>
      <c r="P136" t="str">
        <f t="shared" si="11"/>
        <v>16</v>
      </c>
      <c r="Q136" s="5" t="str">
        <f t="shared" si="12"/>
        <v> Masters Mężczyźni – rocznik 1982 i starsi </v>
      </c>
    </row>
    <row r="137" spans="12:17" ht="15">
      <c r="L137">
        <v>1965</v>
      </c>
      <c r="M137" t="s">
        <v>45</v>
      </c>
      <c r="N137" t="str">
        <f t="shared" si="10"/>
        <v>1965 M</v>
      </c>
      <c r="O137" s="1" t="s">
        <v>57</v>
      </c>
      <c r="P137" t="str">
        <f t="shared" si="11"/>
        <v>16</v>
      </c>
      <c r="Q137" s="5" t="str">
        <f t="shared" si="12"/>
        <v> Masters Mężczyźni – rocznik 1982 i starsi </v>
      </c>
    </row>
    <row r="138" spans="12:17" ht="15">
      <c r="L138">
        <v>1964</v>
      </c>
      <c r="M138" t="s">
        <v>45</v>
      </c>
      <c r="N138" t="str">
        <f t="shared" si="10"/>
        <v>1964 M</v>
      </c>
      <c r="O138" s="1" t="s">
        <v>57</v>
      </c>
      <c r="P138" t="str">
        <f t="shared" si="11"/>
        <v>16</v>
      </c>
      <c r="Q138" s="5" t="str">
        <f t="shared" si="12"/>
        <v> Masters Mężczyźni – rocznik 1982 i starsi </v>
      </c>
    </row>
    <row r="139" spans="12:17" ht="15">
      <c r="L139">
        <v>1963</v>
      </c>
      <c r="M139" t="s">
        <v>45</v>
      </c>
      <c r="N139" t="str">
        <f t="shared" si="10"/>
        <v>1963 M</v>
      </c>
      <c r="O139" s="1" t="s">
        <v>57</v>
      </c>
      <c r="P139" t="str">
        <f t="shared" si="11"/>
        <v>16</v>
      </c>
      <c r="Q139" s="5" t="str">
        <f t="shared" si="12"/>
        <v> Masters Mężczyźni – rocznik 1982 i starsi </v>
      </c>
    </row>
    <row r="140" spans="12:17" ht="15">
      <c r="L140">
        <v>1962</v>
      </c>
      <c r="M140" t="s">
        <v>45</v>
      </c>
      <c r="N140" t="str">
        <f t="shared" si="10"/>
        <v>1962 M</v>
      </c>
      <c r="O140" s="1" t="s">
        <v>57</v>
      </c>
      <c r="P140" t="str">
        <f t="shared" si="11"/>
        <v>16</v>
      </c>
      <c r="Q140" s="5" t="str">
        <f t="shared" si="12"/>
        <v> Masters Mężczyźni – rocznik 1982 i starsi </v>
      </c>
    </row>
    <row r="141" spans="12:17" ht="15">
      <c r="L141">
        <v>1961</v>
      </c>
      <c r="M141" t="s">
        <v>45</v>
      </c>
      <c r="N141" t="str">
        <f t="shared" si="10"/>
        <v>1961 M</v>
      </c>
      <c r="O141" s="1" t="s">
        <v>57</v>
      </c>
      <c r="P141" t="str">
        <f t="shared" si="11"/>
        <v>16</v>
      </c>
      <c r="Q141" s="5" t="str">
        <f t="shared" si="12"/>
        <v> Masters Mężczyźni – rocznik 1982 i starsi </v>
      </c>
    </row>
    <row r="142" spans="12:17" ht="15">
      <c r="L142">
        <v>1960</v>
      </c>
      <c r="M142" t="s">
        <v>45</v>
      </c>
      <c r="N142" t="str">
        <f t="shared" si="10"/>
        <v>1960 M</v>
      </c>
      <c r="O142" s="1" t="s">
        <v>57</v>
      </c>
      <c r="P142" t="str">
        <f t="shared" si="11"/>
        <v>16</v>
      </c>
      <c r="Q142" s="5" t="str">
        <f t="shared" si="12"/>
        <v> Masters Mężczyźni – rocznik 1982 i starsi </v>
      </c>
    </row>
    <row r="143" spans="12:17" ht="15">
      <c r="L143">
        <v>1959</v>
      </c>
      <c r="M143" t="s">
        <v>45</v>
      </c>
      <c r="N143" t="str">
        <f t="shared" si="10"/>
        <v>1959 M</v>
      </c>
      <c r="O143" s="1" t="s">
        <v>57</v>
      </c>
      <c r="P143" t="str">
        <f t="shared" si="11"/>
        <v>16</v>
      </c>
      <c r="Q143" s="5" t="str">
        <f t="shared" si="12"/>
        <v> Masters Mężczyźni – rocznik 1982 i starsi </v>
      </c>
    </row>
    <row r="144" spans="12:17" ht="15">
      <c r="L144">
        <v>1958</v>
      </c>
      <c r="M144" t="s">
        <v>45</v>
      </c>
      <c r="N144" t="str">
        <f t="shared" si="10"/>
        <v>1958 M</v>
      </c>
      <c r="O144" s="1" t="s">
        <v>57</v>
      </c>
      <c r="P144" t="str">
        <f t="shared" si="11"/>
        <v>16</v>
      </c>
      <c r="Q144" s="5" t="str">
        <f t="shared" si="12"/>
        <v> Masters Mężczyźni – rocznik 1982 i starsi </v>
      </c>
    </row>
    <row r="145" spans="12:17" ht="15">
      <c r="L145">
        <v>1957</v>
      </c>
      <c r="M145" t="s">
        <v>45</v>
      </c>
      <c r="N145" t="str">
        <f t="shared" si="10"/>
        <v>1957 M</v>
      </c>
      <c r="O145" s="1" t="s">
        <v>57</v>
      </c>
      <c r="P145" t="str">
        <f t="shared" si="11"/>
        <v>16</v>
      </c>
      <c r="Q145" s="5" t="str">
        <f t="shared" si="12"/>
        <v> Masters Mężczyźni – rocznik 1982 i starsi </v>
      </c>
    </row>
    <row r="146" spans="12:17" ht="15">
      <c r="L146">
        <v>1956</v>
      </c>
      <c r="M146" t="s">
        <v>45</v>
      </c>
      <c r="N146" t="str">
        <f t="shared" si="10"/>
        <v>1956 M</v>
      </c>
      <c r="O146" s="1" t="s">
        <v>57</v>
      </c>
      <c r="P146" t="str">
        <f t="shared" si="11"/>
        <v>16</v>
      </c>
      <c r="Q146" s="5" t="str">
        <f t="shared" si="12"/>
        <v> Masters Mężczyźni – rocznik 1982 i starsi </v>
      </c>
    </row>
    <row r="147" spans="12:17" ht="15">
      <c r="L147">
        <v>1955</v>
      </c>
      <c r="M147" t="s">
        <v>45</v>
      </c>
      <c r="N147" t="str">
        <f t="shared" si="10"/>
        <v>1955 M</v>
      </c>
      <c r="O147" s="1" t="s">
        <v>57</v>
      </c>
      <c r="P147" t="str">
        <f t="shared" si="11"/>
        <v>16</v>
      </c>
      <c r="Q147" s="5" t="str">
        <f t="shared" si="12"/>
        <v> Masters Mężczyźni – rocznik 1982 i starsi </v>
      </c>
    </row>
    <row r="148" spans="12:17" ht="15">
      <c r="L148">
        <v>1954</v>
      </c>
      <c r="M148" t="s">
        <v>45</v>
      </c>
      <c r="N148" t="str">
        <f t="shared" si="10"/>
        <v>1954 M</v>
      </c>
      <c r="O148" s="1" t="s">
        <v>57</v>
      </c>
      <c r="P148" t="str">
        <f t="shared" si="11"/>
        <v>16</v>
      </c>
      <c r="Q148" s="5" t="str">
        <f t="shared" si="12"/>
        <v> Masters Mężczyźni – rocznik 1982 i starsi </v>
      </c>
    </row>
    <row r="149" spans="12:17" ht="15">
      <c r="L149">
        <v>1953</v>
      </c>
      <c r="M149" t="s">
        <v>45</v>
      </c>
      <c r="N149" t="str">
        <f t="shared" si="10"/>
        <v>1953 M</v>
      </c>
      <c r="O149" s="1" t="s">
        <v>57</v>
      </c>
      <c r="P149" t="str">
        <f t="shared" si="11"/>
        <v>16</v>
      </c>
      <c r="Q149" s="5" t="str">
        <f t="shared" si="12"/>
        <v> Masters Mężczyźni – rocznik 1982 i starsi </v>
      </c>
    </row>
    <row r="150" spans="12:17" ht="15">
      <c r="L150">
        <v>1952</v>
      </c>
      <c r="M150" t="s">
        <v>45</v>
      </c>
      <c r="N150" t="str">
        <f t="shared" si="10"/>
        <v>1952 M</v>
      </c>
      <c r="O150" s="1" t="s">
        <v>57</v>
      </c>
      <c r="P150" t="str">
        <f t="shared" si="11"/>
        <v>16</v>
      </c>
      <c r="Q150" s="5" t="str">
        <f t="shared" si="12"/>
        <v> Masters Mężczyźni – rocznik 1982 i starsi </v>
      </c>
    </row>
    <row r="151" spans="12:17" ht="15">
      <c r="L151">
        <v>1951</v>
      </c>
      <c r="M151" t="s">
        <v>45</v>
      </c>
      <c r="N151" t="str">
        <f t="shared" si="10"/>
        <v>1951 M</v>
      </c>
      <c r="O151" s="1" t="s">
        <v>57</v>
      </c>
      <c r="P151" t="str">
        <f t="shared" si="11"/>
        <v>16</v>
      </c>
      <c r="Q151" s="5" t="str">
        <f t="shared" si="12"/>
        <v> Masters Mężczyźni – rocznik 1982 i starsi </v>
      </c>
    </row>
    <row r="152" spans="12:17" ht="15">
      <c r="L152">
        <v>1950</v>
      </c>
      <c r="M152" t="s">
        <v>45</v>
      </c>
      <c r="N152" t="str">
        <f t="shared" si="10"/>
        <v>1950 M</v>
      </c>
      <c r="O152" s="1" t="s">
        <v>57</v>
      </c>
      <c r="P152" t="str">
        <f t="shared" si="11"/>
        <v>16</v>
      </c>
      <c r="Q152" s="5" t="str">
        <f t="shared" si="12"/>
        <v> Masters Mężczyźni – rocznik 1982 i starsi </v>
      </c>
    </row>
    <row r="153" spans="12:17" ht="15">
      <c r="L153">
        <v>1949</v>
      </c>
      <c r="M153" t="s">
        <v>45</v>
      </c>
      <c r="N153" t="str">
        <f t="shared" si="10"/>
        <v>1949 M</v>
      </c>
      <c r="O153" s="1" t="s">
        <v>57</v>
      </c>
      <c r="P153" t="str">
        <f t="shared" si="11"/>
        <v>16</v>
      </c>
      <c r="Q153" s="5" t="str">
        <f t="shared" si="12"/>
        <v> Masters Mężczyźni – rocznik 1982 i starsi </v>
      </c>
    </row>
    <row r="154" spans="12:17" ht="15">
      <c r="L154">
        <v>1948</v>
      </c>
      <c r="M154" t="s">
        <v>45</v>
      </c>
      <c r="N154" t="str">
        <f t="shared" si="10"/>
        <v>1948 M</v>
      </c>
      <c r="O154" s="1" t="s">
        <v>57</v>
      </c>
      <c r="P154" t="str">
        <f t="shared" si="11"/>
        <v>16</v>
      </c>
      <c r="Q154" s="5" t="str">
        <f t="shared" si="12"/>
        <v> Masters Mężczyźni – rocznik 1982 i starsi </v>
      </c>
    </row>
    <row r="155" spans="12:17" ht="15">
      <c r="L155">
        <v>1947</v>
      </c>
      <c r="M155" t="s">
        <v>45</v>
      </c>
      <c r="N155" t="str">
        <f t="shared" si="10"/>
        <v>1947 M</v>
      </c>
      <c r="O155" s="1" t="s">
        <v>57</v>
      </c>
      <c r="P155" t="str">
        <f t="shared" si="11"/>
        <v>16</v>
      </c>
      <c r="Q155" s="5" t="str">
        <f t="shared" si="12"/>
        <v> Masters Mężczyźni – rocznik 1982 i starsi </v>
      </c>
    </row>
    <row r="156" spans="12:17" ht="15">
      <c r="L156">
        <v>1946</v>
      </c>
      <c r="M156" t="s">
        <v>45</v>
      </c>
      <c r="N156" t="str">
        <f t="shared" si="10"/>
        <v>1946 M</v>
      </c>
      <c r="O156" s="1" t="s">
        <v>57</v>
      </c>
      <c r="P156" t="str">
        <f t="shared" si="11"/>
        <v>16</v>
      </c>
      <c r="Q156" s="5" t="str">
        <f t="shared" si="12"/>
        <v> Masters Mężczyźni – rocznik 1982 i starsi </v>
      </c>
    </row>
    <row r="157" spans="12:17" ht="15">
      <c r="L157">
        <v>1945</v>
      </c>
      <c r="M157" t="s">
        <v>45</v>
      </c>
      <c r="N157" t="str">
        <f t="shared" si="10"/>
        <v>1945 M</v>
      </c>
      <c r="O157" s="1" t="s">
        <v>57</v>
      </c>
      <c r="P157" t="str">
        <f t="shared" si="11"/>
        <v>16</v>
      </c>
      <c r="Q157" s="5" t="str">
        <f t="shared" si="12"/>
        <v> Masters Mężczyźni – rocznik 1982 i starsi </v>
      </c>
    </row>
    <row r="158" spans="12:17" ht="15">
      <c r="L158">
        <v>1944</v>
      </c>
      <c r="M158" t="s">
        <v>45</v>
      </c>
      <c r="N158" t="str">
        <f t="shared" si="10"/>
        <v>1944 M</v>
      </c>
      <c r="O158" s="1" t="s">
        <v>57</v>
      </c>
      <c r="P158" t="str">
        <f t="shared" si="11"/>
        <v>16</v>
      </c>
      <c r="Q158" s="5" t="str">
        <f t="shared" si="12"/>
        <v> Masters Mężczyźni – rocznik 1982 i starsi </v>
      </c>
    </row>
    <row r="159" spans="12:17" ht="15">
      <c r="L159">
        <v>1943</v>
      </c>
      <c r="M159" t="s">
        <v>45</v>
      </c>
      <c r="N159" t="str">
        <f t="shared" si="10"/>
        <v>1943 M</v>
      </c>
      <c r="O159" s="1" t="s">
        <v>57</v>
      </c>
      <c r="P159" t="str">
        <f t="shared" si="11"/>
        <v>16</v>
      </c>
      <c r="Q159" s="5" t="str">
        <f t="shared" si="12"/>
        <v> Masters Mężczyźni – rocznik 1982 i starsi </v>
      </c>
    </row>
    <row r="160" spans="12:17" ht="15">
      <c r="L160">
        <v>1942</v>
      </c>
      <c r="M160" t="s">
        <v>45</v>
      </c>
      <c r="N160" t="str">
        <f t="shared" si="10"/>
        <v>1942 M</v>
      </c>
      <c r="O160" s="1" t="s">
        <v>57</v>
      </c>
      <c r="P160" t="str">
        <f t="shared" si="11"/>
        <v>16</v>
      </c>
      <c r="Q160" s="5" t="str">
        <f t="shared" si="12"/>
        <v> Masters Mężczyźni – rocznik 1982 i starsi </v>
      </c>
    </row>
    <row r="161" spans="12:17" ht="15">
      <c r="L161">
        <v>1941</v>
      </c>
      <c r="M161" t="s">
        <v>45</v>
      </c>
      <c r="N161" t="str">
        <f>L161&amp;" "&amp;M161</f>
        <v>1941 M</v>
      </c>
      <c r="O161" s="1" t="s">
        <v>57</v>
      </c>
      <c r="P161" t="str">
        <f>RIGHT(O161,2)</f>
        <v>16</v>
      </c>
      <c r="Q161" s="5" t="str">
        <f t="shared" si="12"/>
        <v> Masters Mężczyźni – rocznik 1982 i starsi </v>
      </c>
    </row>
    <row r="162" spans="12:17" ht="15">
      <c r="L162">
        <v>1940</v>
      </c>
      <c r="M162" t="s">
        <v>45</v>
      </c>
      <c r="N162" t="str">
        <f>L162&amp;" "&amp;M162</f>
        <v>1940 M</v>
      </c>
      <c r="O162" s="1" t="s">
        <v>57</v>
      </c>
      <c r="P162" t="str">
        <f>RIGHT(O162,2)</f>
        <v>16</v>
      </c>
      <c r="Q162" s="5" t="str">
        <f t="shared" si="12"/>
        <v> Masters Mężczyźni – rocznik 1982 i starsi 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Krzysiek</cp:lastModifiedBy>
  <cp:lastPrinted>2022-12-09T11:34:04Z</cp:lastPrinted>
  <dcterms:created xsi:type="dcterms:W3CDTF">2022-01-18T15:02:42Z</dcterms:created>
  <dcterms:modified xsi:type="dcterms:W3CDTF">2023-01-30T09:56:15Z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